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VV" sheetId="1" r:id="rId1"/>
    <sheet name="VV Osvetlenie" sheetId="2" r:id="rId2"/>
    <sheet name="VV prívod NN" sheetId="3" r:id="rId3"/>
  </sheets>
  <definedNames>
    <definedName name="_xlnm.Print_Titles" localSheetId="0">'VV'!$1:$11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<sst xmlns="http://schemas.openxmlformats.org/spreadsheetml/2006/main" count="511" uniqueCount="263">
  <si>
    <t xml:space="preserve">Stavba: </t>
  </si>
  <si>
    <t>Multifunkčné ihrisko Sklabiná</t>
  </si>
  <si>
    <t xml:space="preserve">Objekt: </t>
  </si>
  <si>
    <t>Objednávateľ:</t>
  </si>
  <si>
    <t>Obec Sklabiná</t>
  </si>
  <si>
    <t xml:space="preserve">Zhotoviteľ: </t>
  </si>
  <si>
    <t xml:space="preserve">Spracoval: </t>
  </si>
  <si>
    <t xml:space="preserve">Miesto: </t>
  </si>
  <si>
    <t>Sklabiná</t>
  </si>
  <si>
    <t xml:space="preserve">Dátum: </t>
  </si>
  <si>
    <t>Č.</t>
  </si>
  <si>
    <t>KCN</t>
  </si>
  <si>
    <t>Kód položky</t>
  </si>
  <si>
    <t>Skrátený 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</si>
  <si>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</si>
  <si>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</si>
  <si>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</si>
  <si>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</si>
  <si>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</si>
  <si>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</si>
  <si>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</si>
  <si>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</si>
  <si>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</si>
  <si>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</si>
  <si>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</si>
  <si>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</si>
  <si>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</si>
  <si>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</si>
  <si>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</si>
  <si>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001</t>
  </si>
  <si>
    <t>122101102</t>
  </si>
  <si>
    <t xml:space="preserve">Odkopávka a prekopávka nezapažená v hornine 1 a 2, nad 100 do 1000 m3   </t>
  </si>
  <si>
    <t>m3</t>
  </si>
  <si>
    <t>132101101</t>
  </si>
  <si>
    <t xml:space="preserve">Výkop ryhy do šírky 600 mm v horn.1a2 do 100 m3   </t>
  </si>
  <si>
    <t>133101101</t>
  </si>
  <si>
    <t xml:space="preserve">Výkop šachty zapaženej, hornina 1a2 do 100 m3   </t>
  </si>
  <si>
    <t>162201101</t>
  </si>
  <si>
    <t xml:space="preserve">Vodorovné premiestnenie výkopku z horniny 1-4 do 20m   </t>
  </si>
  <si>
    <t>174101001</t>
  </si>
  <si>
    <t xml:space="preserve">Zásyp sypaninou so zhutnením jám, šachiet, rýh, zárezov alebo okolo objektov do 100 m3   </t>
  </si>
  <si>
    <t>175101101</t>
  </si>
  <si>
    <t xml:space="preserve">Obsyp potrubia sypaninou z vhodných hornín 1 až 4 bez prehodenia sypaniny   </t>
  </si>
  <si>
    <t>175101201</t>
  </si>
  <si>
    <t xml:space="preserve">Obsyp objektov sypaninou z vhodných hornín 1 až 4 bez prehodenia sypaniny   </t>
  </si>
  <si>
    <t>583</t>
  </si>
  <si>
    <t>5834415400</t>
  </si>
  <si>
    <t xml:space="preserve">Štrkodrva fr. 3-8mm   </t>
  </si>
  <si>
    <t>t</t>
  </si>
  <si>
    <t>5834416900</t>
  </si>
  <si>
    <t xml:space="preserve">Štrkodrva fr. 16-32mm   </t>
  </si>
  <si>
    <t>181101102</t>
  </si>
  <si>
    <t xml:space="preserve">Úprava pláne v zárezoch v hornine 1-4 so zhutnením   </t>
  </si>
  <si>
    <t>m2</t>
  </si>
  <si>
    <t xml:space="preserve">Zakladanie   </t>
  </si>
  <si>
    <t>002</t>
  </si>
  <si>
    <t>212755112</t>
  </si>
  <si>
    <t xml:space="preserve">Trativod z drenážnych rúrok bez lôžka, vnútorného priem. rúrok 65 mm   </t>
  </si>
  <si>
    <t>m</t>
  </si>
  <si>
    <t>212755114</t>
  </si>
  <si>
    <t xml:space="preserve">Trativod z drenážnych rúrok bez lôžka, vnútorného priem. rúrok 100 mm   </t>
  </si>
  <si>
    <t>2127551141</t>
  </si>
  <si>
    <t xml:space="preserve">Prepojenia drenážneho potrubia - tvarovky DN65, 100mm   </t>
  </si>
  <si>
    <t>ks</t>
  </si>
  <si>
    <t>215901101</t>
  </si>
  <si>
    <t xml:space="preserve">Zhutnenie podložia z rastlej horniny 1 až 4 pod násypy, z hornina súdržných do 92 % PS a nesúdržných   </t>
  </si>
  <si>
    <t>224311111</t>
  </si>
  <si>
    <t xml:space="preserve">Betónová suspenzia - okolo stĺpikov volejbal a tenis   </t>
  </si>
  <si>
    <t>011</t>
  </si>
  <si>
    <t>274321211</t>
  </si>
  <si>
    <t xml:space="preserve">Betón základových pásov, železový (bez výstuže), tr.C 12/15   </t>
  </si>
  <si>
    <t>274321312</t>
  </si>
  <si>
    <t xml:space="preserve">Betón základových pásov, železový (bez výstuže), tr.C 20/25   </t>
  </si>
  <si>
    <t>274351217</t>
  </si>
  <si>
    <t xml:space="preserve">Debnenie stien základových pásov, zhotovenie-tradičné   </t>
  </si>
  <si>
    <t>274351218</t>
  </si>
  <si>
    <t xml:space="preserve">Debnenie stien základových pásov, odstránenie-tradičné   </t>
  </si>
  <si>
    <t>274361821</t>
  </si>
  <si>
    <t xml:space="preserve">Výstuž základových pásov z ocele 10505 (J) - 2   </t>
  </si>
  <si>
    <t>2743618211</t>
  </si>
  <si>
    <t xml:space="preserve">Výstuž základových pásov z ocele 10505 (J) - 1   </t>
  </si>
  <si>
    <t xml:space="preserve">Zvislé a kompletné konštrukcie   </t>
  </si>
  <si>
    <t>311101212</t>
  </si>
  <si>
    <t xml:space="preserve">Vytvorenie prestupov v múroch z betónu a železobetónu vložkami s vonkajšou prierezovou plochou nad 0,02-0,05 m2   </t>
  </si>
  <si>
    <t xml:space="preserve">Komunikácie   </t>
  </si>
  <si>
    <t>221</t>
  </si>
  <si>
    <t>561431112</t>
  </si>
  <si>
    <t xml:space="preserve">Podklad zo zeminy stabilizovanej cementom - okolo stĺpikov na volejbal a tenis   </t>
  </si>
  <si>
    <t>564201111</t>
  </si>
  <si>
    <t xml:space="preserve">Podklad alebo podsyp zo štrkopiesku 0-4mm s rozprestretím, vlhčením a zhutnením po zhutnení hr. 40 mm   </t>
  </si>
  <si>
    <t>564752112</t>
  </si>
  <si>
    <t xml:space="preserve">Podklad alebo kryt z kameniva hrubého drveného veľ. 32-63mm(vibr.štrk) po zhut.hr. 160 mm   </t>
  </si>
  <si>
    <t>564831111</t>
  </si>
  <si>
    <t xml:space="preserve">Podklad zo štrkodrviny 8-16mm s rozprestrením a zhutnením po zhutnení hr. 100 mm   </t>
  </si>
  <si>
    <t xml:space="preserve">Kryt plochy   </t>
  </si>
  <si>
    <t>231</t>
  </si>
  <si>
    <t>589100006</t>
  </si>
  <si>
    <t xml:space="preserve">Položenie umelej trávy na viacúčelové povrchy - popis podľa tech. správy bod C,5   </t>
  </si>
  <si>
    <t>284</t>
  </si>
  <si>
    <t>2841288305</t>
  </si>
  <si>
    <t xml:space="preserve">Umelá tráva viacúčelová, výška vlasu: 20 mm ± 2mm - parametre podľa Tech. správy bod C, 5, farba zelená 372,2m2 a červená 246m2    </t>
  </si>
  <si>
    <t>5891000061</t>
  </si>
  <si>
    <t xml:space="preserve">Čiarovanie pre futbal - podlepovacia páska, lepidlo, farba biela, šírka min. 5cm - dodávka a montáž   </t>
  </si>
  <si>
    <t>5891000062</t>
  </si>
  <si>
    <t xml:space="preserve">Čiarovanie pre volejbal - podlepovacia páska, lepidlo, farga modrá, šírka min 5cm - dodávka a montáž   </t>
  </si>
  <si>
    <t>5891000063</t>
  </si>
  <si>
    <t xml:space="preserve">Čiarovanie pre tenis - podlepovacia páska, lepidlo, farba biela, šírka min 5cm - dodávka a montáž   </t>
  </si>
  <si>
    <t>5891000064</t>
  </si>
  <si>
    <t xml:space="preserve">Čiarovanie pre basketbal - podlepovacia páska, lepidlo, farba žltá, šírka min 5cm - dodávka a montáž   </t>
  </si>
  <si>
    <t xml:space="preserve">Rúrové vedenie   </t>
  </si>
  <si>
    <t>894215112</t>
  </si>
  <si>
    <t xml:space="preserve">Vsakovacia šachta s dodaním a osadením liatinových stúpadiel od 1, 30 do 5 m3, plastovým poklopom - komplet   </t>
  </si>
  <si>
    <t>99</t>
  </si>
  <si>
    <t xml:space="preserve">Presun hmôt HSV   </t>
  </si>
  <si>
    <t>998222012</t>
  </si>
  <si>
    <t xml:space="preserve">Presun hmôt na spevnených plochách s krytom z kameniva (8233, 8235) pre akékoľvek dľžky   </t>
  </si>
  <si>
    <t>PSV</t>
  </si>
  <si>
    <t xml:space="preserve">Práce a dodávky PSV   </t>
  </si>
  <si>
    <t>767</t>
  </si>
  <si>
    <t xml:space="preserve">Konštrukcie doplnkové kovové   </t>
  </si>
  <si>
    <t>R</t>
  </si>
  <si>
    <t>767 1</t>
  </si>
  <si>
    <t xml:space="preserve">Mantinely - mantinelový systém - stĺpiky, výplň, ochranné krytky, hliníkové lišty, kotvy na stĺpiky - podľa Tech. správy bod C,5   </t>
  </si>
  <si>
    <t>bm</t>
  </si>
  <si>
    <t>767 2</t>
  </si>
  <si>
    <t xml:space="preserve">Ochranné siete s potrebnými doplnkami - na kratšej strane, v=2,00mm /inštalácia od 1,00m do 3,00m/   </t>
  </si>
  <si>
    <t>767 3</t>
  </si>
  <si>
    <t xml:space="preserve">Bránky pre futbal - hliníková konštrukcia + siete, rozm. /šxv/ 4,00x2,00m, hl. 2,00m   </t>
  </si>
  <si>
    <t>767 4</t>
  </si>
  <si>
    <t xml:space="preserve">Vybavenie komplet pre volejbal - 2ks stĺpiky s púzdrami, volejbalová sieť 9,5x1m   </t>
  </si>
  <si>
    <t>sub</t>
  </si>
  <si>
    <t>767 5</t>
  </si>
  <si>
    <t xml:space="preserve">Vybavenie komplet pre tenis - 2ks pozink stĺpiky s púzdrami, tenisová sieť   </t>
  </si>
  <si>
    <t>767 6</t>
  </si>
  <si>
    <t xml:space="preserve">Vybavenie pre basketbal - basketbal board - stĺp, dosky, obruč so sieťkou pre basketbal   </t>
  </si>
  <si>
    <t>998767101</t>
  </si>
  <si>
    <t xml:space="preserve">Presun hmôt pre kovové stavebné doplnkové konštrukcie v objektoch výšky do 6 m   </t>
  </si>
  <si>
    <t>M</t>
  </si>
  <si>
    <t xml:space="preserve">Práce a dodávky M   </t>
  </si>
  <si>
    <t>21-M</t>
  </si>
  <si>
    <t xml:space="preserve">Elektromontáže   </t>
  </si>
  <si>
    <t>21-M Osvetlenie</t>
  </si>
  <si>
    <t>SUB</t>
  </si>
  <si>
    <t>21-M Prívod NN</t>
  </si>
  <si>
    <t xml:space="preserve">Celkom   </t>
  </si>
  <si>
    <t>VÝKAZ VÝMER</t>
  </si>
  <si>
    <t>Elektroinštalácia - Osvetlenie ihriska /viď Výkaz výmer Elektro osvetlenie/</t>
  </si>
  <si>
    <t>Elektroinštalácia - Prívod NN   /viď Výkaz výmer Elektro - Prívod NN/</t>
  </si>
  <si>
    <t>Výkaz – výmer</t>
  </si>
  <si>
    <t xml:space="preserve">Stavba:   </t>
  </si>
  <si>
    <t xml:space="preserve">Objekt:   </t>
  </si>
  <si>
    <t>Elektroinštalácia - Osvetlenie</t>
  </si>
  <si>
    <t xml:space="preserve">JKSO:   </t>
  </si>
  <si>
    <t xml:space="preserve">Objednávateľ:   </t>
  </si>
  <si>
    <t xml:space="preserve">Spracoval:   </t>
  </si>
  <si>
    <t xml:space="preserve">Zhotoviteľ:   </t>
  </si>
  <si>
    <t>P.Č.</t>
  </si>
  <si>
    <t>Popis</t>
  </si>
  <si>
    <t>Počet</t>
  </si>
  <si>
    <t>Cena jedn.</t>
  </si>
  <si>
    <t>Cena materiál</t>
  </si>
  <si>
    <t>Cena montáž</t>
  </si>
  <si>
    <t>275313521</t>
  </si>
  <si>
    <t xml:space="preserve">Betón základových pätiek, prostý tr.C 12/15   </t>
  </si>
  <si>
    <t>210010003</t>
  </si>
  <si>
    <t xml:space="preserve">Rúrka ohybná elektroinštalačná typ 23-23, uložená pod omietkou   </t>
  </si>
  <si>
    <t xml:space="preserve">I-Rúrka FX  25   </t>
  </si>
  <si>
    <t>210100258</t>
  </si>
  <si>
    <t xml:space="preserve">Ukončenie celoplastových káblov zmrašť. záklopkou alebo páskou do 5 x 4 mm2   </t>
  </si>
  <si>
    <t>210192722</t>
  </si>
  <si>
    <t xml:space="preserve">Označovací štítok pre prístroje - nadpis v rozvádzačoch vrátane popisu lepený   </t>
  </si>
  <si>
    <t>210193001</t>
  </si>
  <si>
    <t>Istiaca plastová skriňa pilierová -RS</t>
  </si>
  <si>
    <t>210201044</t>
  </si>
  <si>
    <t>Svetlomety na stožiari</t>
  </si>
  <si>
    <t xml:space="preserve">Svetlomet  400W HPS-T IP65   </t>
  </si>
  <si>
    <t xml:space="preserve">Svetelné zdroje výbojka MH T  KRC400/T/H/960/E40   </t>
  </si>
  <si>
    <t>210204002</t>
  </si>
  <si>
    <t xml:space="preserve">Osvetľovací stožiar sadový - oceľový   </t>
  </si>
  <si>
    <t xml:space="preserve">Stožiar pozinkovaný  60/30/3   </t>
  </si>
  <si>
    <t>210204201</t>
  </si>
  <si>
    <t xml:space="preserve">Elektrovýstroj stožiara pre 1 okruh   </t>
  </si>
  <si>
    <t>210220020</t>
  </si>
  <si>
    <t xml:space="preserve">Uzemňovacie vedenie v zemi FeZn </t>
  </si>
  <si>
    <t xml:space="preserve">Pásovina   pozinkovaná  30 x 4 mm </t>
  </si>
  <si>
    <t>kg</t>
  </si>
  <si>
    <t>210220021</t>
  </si>
  <si>
    <t xml:space="preserve">Uzemňovacie vedenie v zemi FeZn D 10mm   </t>
  </si>
  <si>
    <t>Územňovací vodič pozinkovaný  D 10 mm</t>
  </si>
  <si>
    <t>210220240</t>
  </si>
  <si>
    <t xml:space="preserve">Svorka FeZn k uzemňovacej tyči  SJ   </t>
  </si>
  <si>
    <t>Svorka  k zemniacej tyči  SJ 02</t>
  </si>
  <si>
    <t>210220245</t>
  </si>
  <si>
    <t xml:space="preserve">Svorka FeZn pripojovacia SP   </t>
  </si>
  <si>
    <t xml:space="preserve">Svorka  pripojovacia   SP 1   </t>
  </si>
  <si>
    <t>210220252</t>
  </si>
  <si>
    <t xml:space="preserve">Svorka FeZn odbočovacia spojovacia SR01-02   </t>
  </si>
  <si>
    <t xml:space="preserve">Svorka  odbočná  SR 02 </t>
  </si>
  <si>
    <t>210220253</t>
  </si>
  <si>
    <t xml:space="preserve">Svorka FeZn uzemňovacia SR03   </t>
  </si>
  <si>
    <t xml:space="preserve">Svorka  odbočná  SR 03 </t>
  </si>
  <si>
    <t>210220280</t>
  </si>
  <si>
    <t xml:space="preserve">Uzemňovacia tyč FeZn ZT   </t>
  </si>
  <si>
    <t xml:space="preserve">Zemniaca  tyč   ZT 2 m   </t>
  </si>
  <si>
    <t>210800107</t>
  </si>
  <si>
    <t xml:space="preserve">Kábel medený uložený voľne CYKY 450/750 V 3x1,5   </t>
  </si>
  <si>
    <t xml:space="preserve">Kábel CYKY 3x1,5   </t>
  </si>
  <si>
    <t>210800120</t>
  </si>
  <si>
    <t xml:space="preserve">Kábel medený uložený voľne CYKY 450/750 V 5x2,5   </t>
  </si>
  <si>
    <t xml:space="preserve">Kábel CYKY 5x2,5   </t>
  </si>
  <si>
    <t>spolu</t>
  </si>
  <si>
    <t>Podružný materiál</t>
  </si>
  <si>
    <t>%</t>
  </si>
  <si>
    <t>PPV</t>
  </si>
  <si>
    <t>Presun</t>
  </si>
  <si>
    <t>Elektromontáže celkom</t>
  </si>
  <si>
    <t xml:space="preserve">Rozvádzač RS   </t>
  </si>
  <si>
    <t>Skrinka pilierová prázdna 400x1120x245; IP 44/20</t>
  </si>
  <si>
    <t xml:space="preserve">Istič  IJ 6B/1 ;6 A   </t>
  </si>
  <si>
    <t xml:space="preserve">Istič  IJ B/16/1;16 A   </t>
  </si>
  <si>
    <t xml:space="preserve">Istič  IT B/10/3; 10 A   </t>
  </si>
  <si>
    <t xml:space="preserve">Istič  IT B/20/3; 20 A   </t>
  </si>
  <si>
    <t xml:space="preserve">Prúdový chránič  FI 25-4p/0.03     </t>
  </si>
  <si>
    <t>Stýkač KM 16-40</t>
  </si>
  <si>
    <t>Relé pomocné 230 V</t>
  </si>
  <si>
    <t>Ovládač 230 V,10 A</t>
  </si>
  <si>
    <t>Zásuvka soklová 230 V,16 A</t>
  </si>
  <si>
    <t>Základový modul pre ovládač</t>
  </si>
  <si>
    <t>46-M</t>
  </si>
  <si>
    <t xml:space="preserve">Zemné práce pri extr.mont.prácach   </t>
  </si>
  <si>
    <t>460050003</t>
  </si>
  <si>
    <t xml:space="preserve">Jama pre jednoduchý stožiar nepätkovaný dĺžky 6-8 m, v rovine,zásyp a zhutnenie,zemina tr.3   </t>
  </si>
  <si>
    <t>460200173</t>
  </si>
  <si>
    <t xml:space="preserve">Hĺbenie káblovej ryhy 35 cm širokej a 90 cm hlbokej, v zemine triedy 3   </t>
  </si>
  <si>
    <t>460420022</t>
  </si>
  <si>
    <t xml:space="preserve">Zriadenie, rekonšt. káblového lôžka z piesku bez zakrytia, v ryhe šír. do 65 cm, hrúbky vrstvy 10 cm   </t>
  </si>
  <si>
    <t>Piesok kopaný</t>
  </si>
  <si>
    <t>460490012</t>
  </si>
  <si>
    <t xml:space="preserve">Rozvinutie a uloženie výstražnej fólie z PVC do ryhy, šírka 33 cm   </t>
  </si>
  <si>
    <t xml:space="preserve">Fólia červená v m   </t>
  </si>
  <si>
    <t>460560173</t>
  </si>
  <si>
    <t xml:space="preserve">Ručný zásyp nezap. káblovej ryhy bez zhutn. zeminy, 35 cm širokej, 90 cm hlbokej v zemine tr. 3   </t>
  </si>
  <si>
    <t>460620013</t>
  </si>
  <si>
    <t xml:space="preserve">Proviz. úprava terénu v zemine tr. 3, aby nerovnosti terénu neboli väčšie ako 2 cm od vodor.hladiny   </t>
  </si>
  <si>
    <t>OST</t>
  </si>
  <si>
    <t xml:space="preserve">Ostatné   </t>
  </si>
  <si>
    <t>HZS000213</t>
  </si>
  <si>
    <t xml:space="preserve">Stavebno montážne práce nešpecifikované   </t>
  </si>
  <si>
    <t>hod</t>
  </si>
  <si>
    <t>HZS000214</t>
  </si>
  <si>
    <t xml:space="preserve">Revízie    </t>
  </si>
  <si>
    <t xml:space="preserve">Stavba:  </t>
  </si>
  <si>
    <t>Elektroinštalácia - Prívod NN</t>
  </si>
  <si>
    <t xml:space="preserve">Dátum:  </t>
  </si>
  <si>
    <t>210100252</t>
  </si>
  <si>
    <t xml:space="preserve">Ukončenie celoplastových káblov zmrašť. záklopkou alebo páskou do 4 x 25 mm2   </t>
  </si>
  <si>
    <t xml:space="preserve">Zmršťovacia káblová koncovka 4 x 16   </t>
  </si>
  <si>
    <t xml:space="preserve">Istič vzduchový trojpólový do 63 A </t>
  </si>
  <si>
    <t>Istič It  C/20/3;20 A</t>
  </si>
  <si>
    <t xml:space="preserve">Uzemňovacie vedenie v zemi FeZn vrátane izolácie spojov O 10mm   </t>
  </si>
  <si>
    <t>210901061</t>
  </si>
  <si>
    <t xml:space="preserve">Kábel hliníkový silový, uložený pevne AYKY 450/750 V 4x16   </t>
  </si>
  <si>
    <t xml:space="preserve">Kábel AYKY 4x16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</si>
</sst>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;\-###0"/>
    <numFmt numFmtId="165" formatCode="###0.000;\-###0.000"/>
    <numFmt numFmtId="166" formatCode="#,##0;\-#,##0"/>
    <numFmt numFmtId="167" formatCode="#,##0.000;\-#,##0.000"/>
    <numFmt numFmtId="168" formatCode="0.000"/>
  </numFmts>
  <fonts count="63">
    <font>
      <sz val="8"/>
      <name val="MS Sans Serif"/>
      <family val="0"/>
    </font>
    <font>
      <b/>
      <sz val="14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2"/>
    </font>
    <font>
      <b/>
      <sz val="9"/>
      <name val="Arial CE"/>
      <family val="2"/>
    </font>
    <font>
      <sz val="8"/>
      <name val="Arial CYR"/>
      <family val="2"/>
    </font>
    <font>
      <b/>
      <sz val="9"/>
      <color indexed="18"/>
      <name val="Arial CE"/>
      <family val="2"/>
    </font>
    <font>
      <sz val="8"/>
      <color indexed="48"/>
      <name val="Arial CE"/>
      <family val="2"/>
    </font>
    <font>
      <sz val="7"/>
      <color indexed="8"/>
      <name val="Arial CE"/>
      <family val="2"/>
    </font>
    <font>
      <i/>
      <sz val="8"/>
      <color indexed="8"/>
      <name val="Arial CE"/>
      <family val="2"/>
    </font>
    <font>
      <i/>
      <sz val="7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b/>
      <u val="single"/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165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164" fontId="7" fillId="0" borderId="11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left" wrapText="1"/>
      <protection/>
    </xf>
    <xf numFmtId="165" fontId="7" fillId="0" borderId="12" xfId="0" applyNumberFormat="1" applyFont="1" applyBorder="1" applyAlignment="1" applyProtection="1">
      <alignment horizontal="right"/>
      <protection/>
    </xf>
    <xf numFmtId="2" fontId="5" fillId="0" borderId="12" xfId="0" applyNumberFormat="1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164" fontId="13" fillId="0" borderId="11" xfId="0" applyNumberFormat="1" applyFont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 horizontal="left" wrapText="1"/>
      <protection/>
    </xf>
    <xf numFmtId="165" fontId="13" fillId="0" borderId="12" xfId="0" applyNumberFormat="1" applyFont="1" applyBorder="1" applyAlignment="1" applyProtection="1">
      <alignment horizontal="right"/>
      <protection/>
    </xf>
    <xf numFmtId="2" fontId="14" fillId="0" borderId="12" xfId="0" applyNumberFormat="1" applyFont="1" applyBorder="1" applyAlignment="1" applyProtection="1">
      <alignment horizontal="right"/>
      <protection/>
    </xf>
    <xf numFmtId="2" fontId="14" fillId="0" borderId="13" xfId="0" applyNumberFormat="1" applyFont="1" applyBorder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34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left"/>
      <protection/>
    </xf>
    <xf numFmtId="0" fontId="35" fillId="34" borderId="0" xfId="0" applyFont="1" applyFill="1" applyAlignment="1" applyProtection="1">
      <alignment horizontal="left" indent="1"/>
      <protection/>
    </xf>
    <xf numFmtId="0" fontId="35" fillId="34" borderId="0" xfId="0" applyFont="1" applyFill="1" applyAlignment="1" applyProtection="1">
      <alignment horizontal="left"/>
      <protection/>
    </xf>
    <xf numFmtId="0" fontId="7" fillId="34" borderId="0" xfId="0" applyFont="1" applyFill="1" applyAlignment="1" applyProtection="1">
      <alignment horizontal="left"/>
      <protection/>
    </xf>
    <xf numFmtId="49" fontId="5" fillId="34" borderId="0" xfId="0" applyNumberFormat="1" applyFont="1" applyFill="1" applyAlignment="1" applyProtection="1">
      <alignment horizontal="left" indent="1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6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  <xf numFmtId="167" fontId="37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7" fontId="2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67" fontId="7" fillId="0" borderId="0" xfId="0" applyNumberFormat="1" applyFont="1" applyBorder="1" applyAlignment="1">
      <alignment horizontal="right"/>
    </xf>
    <xf numFmtId="167" fontId="12" fillId="0" borderId="0" xfId="0" applyNumberFormat="1" applyFont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167" fontId="13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67" fontId="7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 applyProtection="1">
      <alignment horizontal="right"/>
      <protection/>
    </xf>
    <xf numFmtId="2" fontId="39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165" fontId="13" fillId="0" borderId="0" xfId="0" applyNumberFormat="1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 wrapText="1"/>
      <protection/>
    </xf>
    <xf numFmtId="0" fontId="40" fillId="0" borderId="0" xfId="0" applyFont="1" applyBorder="1" applyAlignment="1" applyProtection="1">
      <alignment horizontal="left" wrapText="1"/>
      <protection/>
    </xf>
    <xf numFmtId="165" fontId="40" fillId="0" borderId="0" xfId="0" applyNumberFormat="1" applyFont="1" applyBorder="1" applyAlignment="1" applyProtection="1">
      <alignment horizontal="center"/>
      <protection/>
    </xf>
    <xf numFmtId="2" fontId="41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 horizontal="left" wrapText="1"/>
      <protection/>
    </xf>
    <xf numFmtId="0" fontId="39" fillId="0" borderId="0" xfId="0" applyFont="1" applyAlignment="1" applyProtection="1">
      <alignment horizontal="center" wrapText="1"/>
      <protection/>
    </xf>
    <xf numFmtId="165" fontId="39" fillId="0" borderId="0" xfId="0" applyNumberFormat="1" applyFont="1" applyAlignment="1" applyProtection="1">
      <alignment horizontal="center"/>
      <protection/>
    </xf>
    <xf numFmtId="2" fontId="39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left" vertical="top"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Border="1" applyAlignment="1">
      <alignment horizontal="left" wrapText="1"/>
    </xf>
    <xf numFmtId="0" fontId="43" fillId="0" borderId="0" xfId="0" applyFont="1" applyAlignment="1" applyProtection="1">
      <alignment horizontal="left"/>
      <protection/>
    </xf>
    <xf numFmtId="2" fontId="4" fillId="0" borderId="0" xfId="0" applyNumberFormat="1" applyFont="1" applyAlignment="1" applyProtection="1">
      <alignment/>
      <protection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167" fontId="4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 indent="1"/>
    </xf>
    <xf numFmtId="0" fontId="11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 wrapText="1"/>
      <protection/>
    </xf>
    <xf numFmtId="165" fontId="5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>
      <alignment horizontal="right" vertical="top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166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167" fontId="45" fillId="0" borderId="0" xfId="0" applyNumberFormat="1" applyFont="1" applyAlignment="1">
      <alignment horizontal="right"/>
    </xf>
    <xf numFmtId="0" fontId="0" fillId="0" borderId="0" xfId="0" applyAlignment="1">
      <alignment horizontal="center" vertical="top"/>
    </xf>
    <xf numFmtId="0" fontId="36" fillId="35" borderId="14" xfId="0" applyFont="1" applyFill="1" applyBorder="1" applyAlignment="1" applyProtection="1">
      <alignment horizontal="center" vertical="center" wrapText="1"/>
      <protection/>
    </xf>
    <xf numFmtId="166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167" fontId="7" fillId="0" borderId="15" xfId="0" applyNumberFormat="1" applyFont="1" applyBorder="1" applyAlignment="1">
      <alignment horizontal="right"/>
    </xf>
    <xf numFmtId="166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left" wrapText="1"/>
    </xf>
    <xf numFmtId="167" fontId="13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wrapText="1"/>
    </xf>
    <xf numFmtId="0" fontId="38" fillId="0" borderId="15" xfId="0" applyFont="1" applyBorder="1" applyAlignment="1">
      <alignment horizontal="left" wrapText="1"/>
    </xf>
    <xf numFmtId="0" fontId="0" fillId="0" borderId="16" xfId="0" applyBorder="1" applyAlignment="1">
      <alignment vertical="top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167" fontId="7" fillId="0" borderId="16" xfId="0" applyNumberFormat="1" applyFont="1" applyBorder="1" applyAlignment="1">
      <alignment horizontal="right"/>
    </xf>
    <xf numFmtId="2" fontId="14" fillId="0" borderId="16" xfId="0" applyNumberFormat="1" applyFont="1" applyBorder="1" applyAlignment="1" applyProtection="1">
      <alignment horizontal="right"/>
      <protection/>
    </xf>
    <xf numFmtId="2" fontId="39" fillId="0" borderId="16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 horizontal="center" wrapText="1"/>
      <protection/>
    </xf>
    <xf numFmtId="0" fontId="40" fillId="0" borderId="10" xfId="0" applyFont="1" applyBorder="1" applyAlignment="1" applyProtection="1">
      <alignment horizontal="left" wrapText="1"/>
      <protection/>
    </xf>
    <xf numFmtId="165" fontId="40" fillId="0" borderId="10" xfId="0" applyNumberFormat="1" applyFont="1" applyBorder="1" applyAlignment="1" applyProtection="1">
      <alignment horizontal="center"/>
      <protection/>
    </xf>
    <xf numFmtId="2" fontId="41" fillId="0" borderId="10" xfId="0" applyNumberFormat="1" applyFont="1" applyBorder="1" applyAlignment="1" applyProtection="1">
      <alignment horizontal="right"/>
      <protection/>
    </xf>
    <xf numFmtId="2" fontId="39" fillId="0" borderId="15" xfId="0" applyNumberFormat="1" applyFont="1" applyBorder="1" applyAlignment="1" applyProtection="1">
      <alignment horizontal="right"/>
      <protection/>
    </xf>
    <xf numFmtId="168" fontId="41" fillId="0" borderId="1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 wrapText="1" indent="1"/>
      <protection/>
    </xf>
    <xf numFmtId="165" fontId="7" fillId="0" borderId="10" xfId="0" applyNumberFormat="1" applyFont="1" applyBorder="1" applyAlignment="1" applyProtection="1">
      <alignment horizontal="center"/>
      <protection/>
    </xf>
    <xf numFmtId="168" fontId="5" fillId="0" borderId="10" xfId="0" applyNumberFormat="1" applyFont="1" applyBorder="1" applyAlignment="1" applyProtection="1">
      <alignment horizontal="right"/>
      <protection/>
    </xf>
    <xf numFmtId="2" fontId="5" fillId="0" borderId="10" xfId="0" applyNumberFormat="1" applyFont="1" applyBorder="1" applyAlignment="1" applyProtection="1">
      <alignment horizontal="right"/>
      <protection/>
    </xf>
    <xf numFmtId="49" fontId="5" fillId="34" borderId="0" xfId="0" applyNumberFormat="1" applyFont="1" applyFill="1" applyAlignment="1" applyProtection="1">
      <alignment horizontal="lef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E72" sqref="E72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5.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40" t="s">
        <v>145</v>
      </c>
      <c r="B1" s="40"/>
      <c r="C1" s="40"/>
      <c r="D1" s="40"/>
      <c r="E1" s="40"/>
      <c r="F1" s="40"/>
      <c r="G1" s="40"/>
      <c r="H1" s="40"/>
    </row>
    <row r="2" spans="1:8" s="2" customFormat="1" ht="12.75" customHeight="1">
      <c r="A2" s="3" t="s">
        <v>0</v>
      </c>
      <c r="B2" s="4"/>
      <c r="C2" s="3" t="s">
        <v>1</v>
      </c>
      <c r="D2" s="5"/>
      <c r="E2" s="5"/>
      <c r="F2" s="6"/>
      <c r="G2" s="7"/>
      <c r="H2" s="8"/>
    </row>
    <row r="3" spans="1:8" s="2" customFormat="1" ht="12.75" customHeight="1">
      <c r="A3" s="3" t="s">
        <v>2</v>
      </c>
      <c r="B3" s="4"/>
      <c r="C3" s="3"/>
      <c r="D3" s="5"/>
      <c r="E3" s="5"/>
      <c r="F3" s="9"/>
      <c r="G3" s="10"/>
      <c r="H3" s="8"/>
    </row>
    <row r="4" spans="1:8" s="2" customFormat="1" ht="12.75" customHeight="1">
      <c r="A4" s="3"/>
      <c r="B4" s="4"/>
      <c r="C4" s="3"/>
      <c r="D4" s="5"/>
      <c r="E4" s="5"/>
      <c r="F4" s="9"/>
      <c r="G4" s="10"/>
      <c r="H4" s="8"/>
    </row>
    <row r="5" spans="1:8" s="2" customFormat="1" ht="6.75" customHeight="1">
      <c r="A5" s="7"/>
      <c r="B5" s="8"/>
      <c r="C5" s="8"/>
      <c r="D5" s="8"/>
      <c r="E5" s="8"/>
      <c r="F5" s="8"/>
      <c r="G5" s="8"/>
      <c r="H5" s="8"/>
    </row>
    <row r="6" spans="1:8" s="2" customFormat="1" ht="13.5" customHeight="1">
      <c r="A6" s="11" t="s">
        <v>3</v>
      </c>
      <c r="B6" s="7"/>
      <c r="C6" s="41" t="s">
        <v>4</v>
      </c>
      <c r="D6" s="42"/>
      <c r="E6" s="12"/>
      <c r="F6" s="12"/>
      <c r="G6" s="12"/>
      <c r="H6" s="12"/>
    </row>
    <row r="7" spans="1:8" s="2" customFormat="1" ht="14.25" customHeight="1">
      <c r="A7" s="11" t="s">
        <v>5</v>
      </c>
      <c r="B7" s="12"/>
      <c r="C7" s="41"/>
      <c r="D7" s="43"/>
      <c r="E7" s="12"/>
      <c r="F7" s="11" t="s">
        <v>6</v>
      </c>
      <c r="G7" s="11"/>
      <c r="H7" s="13"/>
    </row>
    <row r="8" spans="1:8" s="2" customFormat="1" ht="14.25" customHeight="1">
      <c r="A8" s="11" t="s">
        <v>7</v>
      </c>
      <c r="B8" s="12"/>
      <c r="C8" s="41" t="s">
        <v>8</v>
      </c>
      <c r="D8" s="43"/>
      <c r="E8" s="12"/>
      <c r="F8" s="11" t="s">
        <v>9</v>
      </c>
      <c r="G8" s="11"/>
      <c r="H8" s="13"/>
    </row>
    <row r="9" spans="1:8" s="2" customFormat="1" ht="6.75" customHeight="1">
      <c r="A9" s="14"/>
      <c r="B9" s="12"/>
      <c r="C9" s="12"/>
      <c r="D9" s="12"/>
      <c r="E9" s="12"/>
      <c r="F9" s="12"/>
      <c r="G9" s="12"/>
      <c r="H9" s="12"/>
    </row>
    <row r="10" spans="1:8" s="2" customFormat="1" ht="26.25" customHeight="1">
      <c r="A10" s="15" t="s">
        <v>10</v>
      </c>
      <c r="B10" s="15" t="s">
        <v>11</v>
      </c>
      <c r="C10" s="15" t="s">
        <v>12</v>
      </c>
      <c r="D10" s="15" t="s">
        <v>13</v>
      </c>
      <c r="E10" s="15" t="s">
        <v>14</v>
      </c>
      <c r="F10" s="15" t="s">
        <v>15</v>
      </c>
      <c r="G10" s="15" t="s">
        <v>16</v>
      </c>
      <c r="H10" s="15" t="s">
        <v>17</v>
      </c>
    </row>
    <row r="11" spans="1:8" s="2" customFormat="1" ht="12.75" customHeight="1" hidden="1">
      <c r="A11" s="15" t="s">
        <v>18</v>
      </c>
      <c r="B11" s="15" t="s">
        <v>19</v>
      </c>
      <c r="C11" s="15" t="s">
        <v>20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</row>
    <row r="12" spans="1:8" s="2" customFormat="1" ht="5.25" customHeight="1">
      <c r="A12" s="7"/>
      <c r="B12" s="8"/>
      <c r="C12" s="8"/>
      <c r="D12" s="8"/>
      <c r="E12" s="8"/>
      <c r="F12" s="8"/>
      <c r="G12" s="8"/>
      <c r="H12" s="8"/>
    </row>
    <row r="13" spans="1:8" s="2" customFormat="1" ht="9" customHeight="1">
      <c r="A13" s="16"/>
      <c r="B13" s="8"/>
      <c r="C13" s="8"/>
      <c r="D13" s="8"/>
      <c r="E13" s="8"/>
      <c r="F13" s="8"/>
      <c r="G13" s="8"/>
      <c r="H13" s="8"/>
    </row>
    <row r="14" spans="1:8" s="2" customFormat="1" ht="16.5" customHeight="1">
      <c r="A14" s="17"/>
      <c r="B14" s="18"/>
      <c r="C14" s="19" t="s">
        <v>26</v>
      </c>
      <c r="D14" s="20" t="s">
        <v>27</v>
      </c>
      <c r="E14" s="18"/>
      <c r="F14" s="21"/>
      <c r="G14" s="22"/>
      <c r="H14" s="22"/>
    </row>
    <row r="15" spans="1:8" s="2" customFormat="1" ht="28.5" customHeight="1">
      <c r="A15" s="17"/>
      <c r="B15" s="18"/>
      <c r="C15" s="23" t="s">
        <v>18</v>
      </c>
      <c r="D15" s="23" t="s">
        <v>28</v>
      </c>
      <c r="E15" s="18"/>
      <c r="F15" s="21"/>
      <c r="G15" s="22"/>
      <c r="H15" s="22"/>
    </row>
    <row r="16" spans="1:8" s="2" customFormat="1" ht="24" customHeight="1">
      <c r="A16" s="24">
        <v>1</v>
      </c>
      <c r="B16" s="25" t="s">
        <v>29</v>
      </c>
      <c r="C16" s="25" t="s">
        <v>30</v>
      </c>
      <c r="D16" s="25" t="s">
        <v>31</v>
      </c>
      <c r="E16" s="25" t="s">
        <v>32</v>
      </c>
      <c r="F16" s="26">
        <v>123.64</v>
      </c>
      <c r="G16" s="27"/>
      <c r="H16" s="28"/>
    </row>
    <row r="17" spans="1:8" s="2" customFormat="1" ht="24" customHeight="1">
      <c r="A17" s="24">
        <v>2</v>
      </c>
      <c r="B17" s="25" t="s">
        <v>29</v>
      </c>
      <c r="C17" s="25" t="s">
        <v>33</v>
      </c>
      <c r="D17" s="25" t="s">
        <v>34</v>
      </c>
      <c r="E17" s="25" t="s">
        <v>32</v>
      </c>
      <c r="F17" s="26">
        <v>63.96</v>
      </c>
      <c r="G17" s="27"/>
      <c r="H17" s="28"/>
    </row>
    <row r="18" spans="1:8" s="2" customFormat="1" ht="24" customHeight="1">
      <c r="A18" s="24">
        <v>3</v>
      </c>
      <c r="B18" s="25" t="s">
        <v>29</v>
      </c>
      <c r="C18" s="25" t="s">
        <v>35</v>
      </c>
      <c r="D18" s="25" t="s">
        <v>36</v>
      </c>
      <c r="E18" s="25" t="s">
        <v>32</v>
      </c>
      <c r="F18" s="26">
        <v>8.8</v>
      </c>
      <c r="G18" s="27"/>
      <c r="H18" s="28"/>
    </row>
    <row r="19" spans="1:8" s="2" customFormat="1" ht="24" customHeight="1">
      <c r="A19" s="24">
        <v>4</v>
      </c>
      <c r="B19" s="25" t="s">
        <v>29</v>
      </c>
      <c r="C19" s="25" t="s">
        <v>37</v>
      </c>
      <c r="D19" s="25" t="s">
        <v>38</v>
      </c>
      <c r="E19" s="25" t="s">
        <v>32</v>
      </c>
      <c r="F19" s="26">
        <v>206.8</v>
      </c>
      <c r="G19" s="27"/>
      <c r="H19" s="28"/>
    </row>
    <row r="20" spans="1:8" s="2" customFormat="1" ht="24" customHeight="1">
      <c r="A20" s="24">
        <v>5</v>
      </c>
      <c r="B20" s="25" t="s">
        <v>29</v>
      </c>
      <c r="C20" s="25" t="s">
        <v>39</v>
      </c>
      <c r="D20" s="25" t="s">
        <v>40</v>
      </c>
      <c r="E20" s="25" t="s">
        <v>32</v>
      </c>
      <c r="F20" s="26">
        <v>31.048</v>
      </c>
      <c r="G20" s="27"/>
      <c r="H20" s="28"/>
    </row>
    <row r="21" spans="1:8" s="2" customFormat="1" ht="24" customHeight="1">
      <c r="A21" s="24">
        <v>6</v>
      </c>
      <c r="B21" s="25" t="s">
        <v>29</v>
      </c>
      <c r="C21" s="25" t="s">
        <v>41</v>
      </c>
      <c r="D21" s="25" t="s">
        <v>42</v>
      </c>
      <c r="E21" s="25" t="s">
        <v>32</v>
      </c>
      <c r="F21" s="26">
        <v>9.12</v>
      </c>
      <c r="G21" s="27"/>
      <c r="H21" s="28"/>
    </row>
    <row r="22" spans="1:8" s="2" customFormat="1" ht="24" customHeight="1">
      <c r="A22" s="24">
        <v>7</v>
      </c>
      <c r="B22" s="25" t="s">
        <v>29</v>
      </c>
      <c r="C22" s="25" t="s">
        <v>43</v>
      </c>
      <c r="D22" s="25" t="s">
        <v>44</v>
      </c>
      <c r="E22" s="25" t="s">
        <v>32</v>
      </c>
      <c r="F22" s="26">
        <v>8</v>
      </c>
      <c r="G22" s="27"/>
      <c r="H22" s="28"/>
    </row>
    <row r="23" spans="1:8" s="2" customFormat="1" ht="13.5" customHeight="1">
      <c r="A23" s="29">
        <v>8</v>
      </c>
      <c r="B23" s="30" t="s">
        <v>45</v>
      </c>
      <c r="C23" s="30" t="s">
        <v>46</v>
      </c>
      <c r="D23" s="30" t="s">
        <v>47</v>
      </c>
      <c r="E23" s="30" t="s">
        <v>48</v>
      </c>
      <c r="F23" s="31">
        <v>32.048</v>
      </c>
      <c r="G23" s="32"/>
      <c r="H23" s="33"/>
    </row>
    <row r="24" spans="1:8" s="2" customFormat="1" ht="13.5" customHeight="1">
      <c r="A24" s="29">
        <v>9</v>
      </c>
      <c r="B24" s="30" t="s">
        <v>45</v>
      </c>
      <c r="C24" s="30" t="s">
        <v>49</v>
      </c>
      <c r="D24" s="30" t="s">
        <v>50</v>
      </c>
      <c r="E24" s="30" t="s">
        <v>48</v>
      </c>
      <c r="F24" s="31">
        <v>16</v>
      </c>
      <c r="G24" s="32"/>
      <c r="H24" s="33"/>
    </row>
    <row r="25" spans="1:8" s="2" customFormat="1" ht="24" customHeight="1">
      <c r="A25" s="24">
        <v>10</v>
      </c>
      <c r="B25" s="25" t="s">
        <v>29</v>
      </c>
      <c r="C25" s="25" t="s">
        <v>51</v>
      </c>
      <c r="D25" s="25" t="s">
        <v>52</v>
      </c>
      <c r="E25" s="25" t="s">
        <v>53</v>
      </c>
      <c r="F25" s="26">
        <v>7.5</v>
      </c>
      <c r="G25" s="27"/>
      <c r="H25" s="28"/>
    </row>
    <row r="26" spans="1:8" s="2" customFormat="1" ht="28.5" customHeight="1">
      <c r="A26" s="17"/>
      <c r="B26" s="18"/>
      <c r="C26" s="23" t="s">
        <v>19</v>
      </c>
      <c r="D26" s="23" t="s">
        <v>54</v>
      </c>
      <c r="E26" s="18"/>
      <c r="F26" s="21"/>
      <c r="G26" s="22"/>
      <c r="H26" s="22"/>
    </row>
    <row r="27" spans="1:8" s="2" customFormat="1" ht="24" customHeight="1">
      <c r="A27" s="24">
        <v>11</v>
      </c>
      <c r="B27" s="25" t="s">
        <v>55</v>
      </c>
      <c r="C27" s="25" t="s">
        <v>56</v>
      </c>
      <c r="D27" s="25" t="s">
        <v>57</v>
      </c>
      <c r="E27" s="25" t="s">
        <v>58</v>
      </c>
      <c r="F27" s="26">
        <v>122</v>
      </c>
      <c r="G27" s="27"/>
      <c r="H27" s="28"/>
    </row>
    <row r="28" spans="1:8" s="2" customFormat="1" ht="24" customHeight="1">
      <c r="A28" s="24">
        <v>12</v>
      </c>
      <c r="B28" s="25" t="s">
        <v>55</v>
      </c>
      <c r="C28" s="25" t="s">
        <v>59</v>
      </c>
      <c r="D28" s="25" t="s">
        <v>60</v>
      </c>
      <c r="E28" s="25" t="s">
        <v>58</v>
      </c>
      <c r="F28" s="26">
        <v>30</v>
      </c>
      <c r="G28" s="27"/>
      <c r="H28" s="28"/>
    </row>
    <row r="29" spans="1:8" s="2" customFormat="1" ht="24" customHeight="1">
      <c r="A29" s="24">
        <v>13</v>
      </c>
      <c r="B29" s="25" t="s">
        <v>55</v>
      </c>
      <c r="C29" s="25" t="s">
        <v>61</v>
      </c>
      <c r="D29" s="25" t="s">
        <v>62</v>
      </c>
      <c r="E29" s="25" t="s">
        <v>63</v>
      </c>
      <c r="F29" s="26">
        <v>10</v>
      </c>
      <c r="G29" s="27"/>
      <c r="H29" s="28"/>
    </row>
    <row r="30" spans="1:8" s="2" customFormat="1" ht="34.5" customHeight="1">
      <c r="A30" s="24">
        <v>14</v>
      </c>
      <c r="B30" s="25" t="s">
        <v>29</v>
      </c>
      <c r="C30" s="25" t="s">
        <v>64</v>
      </c>
      <c r="D30" s="25" t="s">
        <v>65</v>
      </c>
      <c r="E30" s="25" t="s">
        <v>53</v>
      </c>
      <c r="F30" s="26">
        <v>618.2</v>
      </c>
      <c r="G30" s="27"/>
      <c r="H30" s="28"/>
    </row>
    <row r="31" spans="1:8" s="2" customFormat="1" ht="24" customHeight="1">
      <c r="A31" s="24">
        <v>15</v>
      </c>
      <c r="B31" s="25" t="s">
        <v>55</v>
      </c>
      <c r="C31" s="25" t="s">
        <v>66</v>
      </c>
      <c r="D31" s="25" t="s">
        <v>67</v>
      </c>
      <c r="E31" s="25" t="s">
        <v>32</v>
      </c>
      <c r="F31" s="26">
        <v>0.8</v>
      </c>
      <c r="G31" s="27"/>
      <c r="H31" s="28"/>
    </row>
    <row r="32" spans="1:8" s="2" customFormat="1" ht="24" customHeight="1">
      <c r="A32" s="24">
        <v>16</v>
      </c>
      <c r="B32" s="25" t="s">
        <v>68</v>
      </c>
      <c r="C32" s="25" t="s">
        <v>69</v>
      </c>
      <c r="D32" s="25" t="s">
        <v>70</v>
      </c>
      <c r="E32" s="25" t="s">
        <v>32</v>
      </c>
      <c r="F32" s="26">
        <v>30.144</v>
      </c>
      <c r="G32" s="27"/>
      <c r="H32" s="28"/>
    </row>
    <row r="33" spans="1:8" s="2" customFormat="1" ht="24" customHeight="1">
      <c r="A33" s="24">
        <v>17</v>
      </c>
      <c r="B33" s="25" t="s">
        <v>68</v>
      </c>
      <c r="C33" s="25" t="s">
        <v>71</v>
      </c>
      <c r="D33" s="25" t="s">
        <v>72</v>
      </c>
      <c r="E33" s="25" t="s">
        <v>32</v>
      </c>
      <c r="F33" s="26">
        <v>7.536</v>
      </c>
      <c r="G33" s="27"/>
      <c r="H33" s="28"/>
    </row>
    <row r="34" spans="1:8" s="2" customFormat="1" ht="24" customHeight="1">
      <c r="A34" s="24">
        <v>18</v>
      </c>
      <c r="B34" s="25" t="s">
        <v>68</v>
      </c>
      <c r="C34" s="25" t="s">
        <v>73</v>
      </c>
      <c r="D34" s="25" t="s">
        <v>74</v>
      </c>
      <c r="E34" s="25" t="s">
        <v>53</v>
      </c>
      <c r="F34" s="26">
        <v>50.24</v>
      </c>
      <c r="G34" s="27"/>
      <c r="H34" s="28"/>
    </row>
    <row r="35" spans="1:8" s="2" customFormat="1" ht="24" customHeight="1">
      <c r="A35" s="24">
        <v>19</v>
      </c>
      <c r="B35" s="25" t="s">
        <v>68</v>
      </c>
      <c r="C35" s="25" t="s">
        <v>75</v>
      </c>
      <c r="D35" s="25" t="s">
        <v>76</v>
      </c>
      <c r="E35" s="25" t="s">
        <v>53</v>
      </c>
      <c r="F35" s="26">
        <v>50.24</v>
      </c>
      <c r="G35" s="27"/>
      <c r="H35" s="28"/>
    </row>
    <row r="36" spans="1:8" s="2" customFormat="1" ht="24" customHeight="1">
      <c r="A36" s="24">
        <v>20</v>
      </c>
      <c r="B36" s="25" t="s">
        <v>68</v>
      </c>
      <c r="C36" s="25" t="s">
        <v>77</v>
      </c>
      <c r="D36" s="25" t="s">
        <v>78</v>
      </c>
      <c r="E36" s="25" t="s">
        <v>48</v>
      </c>
      <c r="F36" s="26">
        <v>0.3</v>
      </c>
      <c r="G36" s="27"/>
      <c r="H36" s="28"/>
    </row>
    <row r="37" spans="1:8" s="2" customFormat="1" ht="24" customHeight="1">
      <c r="A37" s="24">
        <v>21</v>
      </c>
      <c r="B37" s="25" t="s">
        <v>68</v>
      </c>
      <c r="C37" s="25" t="s">
        <v>79</v>
      </c>
      <c r="D37" s="25" t="s">
        <v>80</v>
      </c>
      <c r="E37" s="25" t="s">
        <v>48</v>
      </c>
      <c r="F37" s="26">
        <v>0.465</v>
      </c>
      <c r="G37" s="27"/>
      <c r="H37" s="28"/>
    </row>
    <row r="38" spans="1:8" s="2" customFormat="1" ht="28.5" customHeight="1">
      <c r="A38" s="17"/>
      <c r="B38" s="18"/>
      <c r="C38" s="23" t="s">
        <v>20</v>
      </c>
      <c r="D38" s="23" t="s">
        <v>81</v>
      </c>
      <c r="E38" s="18"/>
      <c r="F38" s="21"/>
      <c r="G38" s="22"/>
      <c r="H38" s="22"/>
    </row>
    <row r="39" spans="1:8" s="2" customFormat="1" ht="34.5" customHeight="1">
      <c r="A39" s="24">
        <v>22</v>
      </c>
      <c r="B39" s="25" t="s">
        <v>68</v>
      </c>
      <c r="C39" s="25" t="s">
        <v>82</v>
      </c>
      <c r="D39" s="25" t="s">
        <v>83</v>
      </c>
      <c r="E39" s="25" t="s">
        <v>58</v>
      </c>
      <c r="F39" s="26">
        <v>0.3</v>
      </c>
      <c r="G39" s="27"/>
      <c r="H39" s="28"/>
    </row>
    <row r="40" spans="1:8" s="2" customFormat="1" ht="28.5" customHeight="1">
      <c r="A40" s="17"/>
      <c r="B40" s="18"/>
      <c r="C40" s="23" t="s">
        <v>22</v>
      </c>
      <c r="D40" s="23" t="s">
        <v>84</v>
      </c>
      <c r="E40" s="18"/>
      <c r="F40" s="21"/>
      <c r="G40" s="22"/>
      <c r="H40" s="22"/>
    </row>
    <row r="41" spans="1:8" s="2" customFormat="1" ht="24" customHeight="1">
      <c r="A41" s="24">
        <v>23</v>
      </c>
      <c r="B41" s="25" t="s">
        <v>85</v>
      </c>
      <c r="C41" s="25" t="s">
        <v>86</v>
      </c>
      <c r="D41" s="25" t="s">
        <v>87</v>
      </c>
      <c r="E41" s="25" t="s">
        <v>53</v>
      </c>
      <c r="F41" s="26">
        <v>8</v>
      </c>
      <c r="G41" s="27"/>
      <c r="H41" s="28"/>
    </row>
    <row r="42" spans="1:8" s="2" customFormat="1" ht="34.5" customHeight="1">
      <c r="A42" s="24">
        <v>24</v>
      </c>
      <c r="B42" s="25" t="s">
        <v>85</v>
      </c>
      <c r="C42" s="25" t="s">
        <v>88</v>
      </c>
      <c r="D42" s="25" t="s">
        <v>89</v>
      </c>
      <c r="E42" s="25" t="s">
        <v>53</v>
      </c>
      <c r="F42" s="26">
        <v>583</v>
      </c>
      <c r="G42" s="27"/>
      <c r="H42" s="28"/>
    </row>
    <row r="43" spans="1:8" s="2" customFormat="1" ht="34.5" customHeight="1">
      <c r="A43" s="24">
        <v>25</v>
      </c>
      <c r="B43" s="25" t="s">
        <v>85</v>
      </c>
      <c r="C43" s="25" t="s">
        <v>90</v>
      </c>
      <c r="D43" s="25" t="s">
        <v>91</v>
      </c>
      <c r="E43" s="25" t="s">
        <v>53</v>
      </c>
      <c r="F43" s="26">
        <v>583</v>
      </c>
      <c r="G43" s="27"/>
      <c r="H43" s="28"/>
    </row>
    <row r="44" spans="1:8" s="2" customFormat="1" ht="34.5" customHeight="1">
      <c r="A44" s="24">
        <v>26</v>
      </c>
      <c r="B44" s="25" t="s">
        <v>85</v>
      </c>
      <c r="C44" s="25" t="s">
        <v>92</v>
      </c>
      <c r="D44" s="25" t="s">
        <v>93</v>
      </c>
      <c r="E44" s="25" t="s">
        <v>53</v>
      </c>
      <c r="F44" s="26">
        <v>583</v>
      </c>
      <c r="G44" s="27"/>
      <c r="H44" s="28"/>
    </row>
    <row r="45" spans="1:8" s="2" customFormat="1" ht="28.5" customHeight="1">
      <c r="A45" s="17"/>
      <c r="B45" s="18"/>
      <c r="C45" s="23" t="s">
        <v>22</v>
      </c>
      <c r="D45" s="23" t="s">
        <v>94</v>
      </c>
      <c r="E45" s="18"/>
      <c r="F45" s="21"/>
      <c r="G45" s="22"/>
      <c r="H45" s="22"/>
    </row>
    <row r="46" spans="1:8" s="2" customFormat="1" ht="24" customHeight="1">
      <c r="A46" s="24">
        <v>27</v>
      </c>
      <c r="B46" s="25" t="s">
        <v>95</v>
      </c>
      <c r="C46" s="25" t="s">
        <v>96</v>
      </c>
      <c r="D46" s="25" t="s">
        <v>97</v>
      </c>
      <c r="E46" s="25" t="s">
        <v>53</v>
      </c>
      <c r="F46" s="26">
        <v>618.2</v>
      </c>
      <c r="G46" s="27"/>
      <c r="H46" s="28"/>
    </row>
    <row r="47" spans="1:8" s="2" customFormat="1" ht="45" customHeight="1">
      <c r="A47" s="29">
        <v>28</v>
      </c>
      <c r="B47" s="30" t="s">
        <v>98</v>
      </c>
      <c r="C47" s="30" t="s">
        <v>99</v>
      </c>
      <c r="D47" s="30" t="s">
        <v>100</v>
      </c>
      <c r="E47" s="30" t="s">
        <v>53</v>
      </c>
      <c r="F47" s="31">
        <v>618.2</v>
      </c>
      <c r="G47" s="32"/>
      <c r="H47" s="33"/>
    </row>
    <row r="48" spans="1:8" s="2" customFormat="1" ht="34.5" customHeight="1">
      <c r="A48" s="24">
        <v>29</v>
      </c>
      <c r="B48" s="25" t="s">
        <v>95</v>
      </c>
      <c r="C48" s="25" t="s">
        <v>101</v>
      </c>
      <c r="D48" s="25" t="s">
        <v>102</v>
      </c>
      <c r="E48" s="25" t="s">
        <v>58</v>
      </c>
      <c r="F48" s="26">
        <v>67</v>
      </c>
      <c r="G48" s="27"/>
      <c r="H48" s="28"/>
    </row>
    <row r="49" spans="1:8" s="2" customFormat="1" ht="34.5" customHeight="1">
      <c r="A49" s="24">
        <v>30</v>
      </c>
      <c r="B49" s="25" t="s">
        <v>95</v>
      </c>
      <c r="C49" s="25" t="s">
        <v>103</v>
      </c>
      <c r="D49" s="25" t="s">
        <v>104</v>
      </c>
      <c r="E49" s="25" t="s">
        <v>58</v>
      </c>
      <c r="F49" s="26">
        <v>72</v>
      </c>
      <c r="G49" s="27"/>
      <c r="H49" s="28"/>
    </row>
    <row r="50" spans="1:8" s="2" customFormat="1" ht="34.5" customHeight="1">
      <c r="A50" s="24">
        <v>31</v>
      </c>
      <c r="B50" s="25" t="s">
        <v>95</v>
      </c>
      <c r="C50" s="25" t="s">
        <v>105</v>
      </c>
      <c r="D50" s="25" t="s">
        <v>106</v>
      </c>
      <c r="E50" s="25" t="s">
        <v>58</v>
      </c>
      <c r="F50" s="26">
        <v>147.4</v>
      </c>
      <c r="G50" s="27"/>
      <c r="H50" s="28"/>
    </row>
    <row r="51" spans="1:8" s="2" customFormat="1" ht="34.5" customHeight="1">
      <c r="A51" s="24">
        <v>32</v>
      </c>
      <c r="B51" s="25" t="s">
        <v>95</v>
      </c>
      <c r="C51" s="25" t="s">
        <v>107</v>
      </c>
      <c r="D51" s="25" t="s">
        <v>108</v>
      </c>
      <c r="E51" s="25" t="s">
        <v>58</v>
      </c>
      <c r="F51" s="26">
        <v>104.4</v>
      </c>
      <c r="G51" s="27"/>
      <c r="H51" s="28"/>
    </row>
    <row r="52" spans="1:8" s="2" customFormat="1" ht="28.5" customHeight="1">
      <c r="A52" s="17"/>
      <c r="B52" s="18"/>
      <c r="C52" s="23" t="s">
        <v>25</v>
      </c>
      <c r="D52" s="23" t="s">
        <v>109</v>
      </c>
      <c r="E52" s="18"/>
      <c r="F52" s="21"/>
      <c r="G52" s="22"/>
      <c r="H52" s="22"/>
    </row>
    <row r="53" spans="1:8" s="2" customFormat="1" ht="34.5" customHeight="1">
      <c r="A53" s="24">
        <v>33</v>
      </c>
      <c r="B53" s="25" t="s">
        <v>68</v>
      </c>
      <c r="C53" s="25" t="s">
        <v>110</v>
      </c>
      <c r="D53" s="25" t="s">
        <v>111</v>
      </c>
      <c r="E53" s="25" t="s">
        <v>63</v>
      </c>
      <c r="F53" s="26">
        <v>1</v>
      </c>
      <c r="G53" s="27"/>
      <c r="H53" s="28"/>
    </row>
    <row r="54" spans="1:8" s="2" customFormat="1" ht="28.5" customHeight="1">
      <c r="A54" s="17"/>
      <c r="B54" s="18"/>
      <c r="C54" s="23" t="s">
        <v>112</v>
      </c>
      <c r="D54" s="23" t="s">
        <v>113</v>
      </c>
      <c r="E54" s="18"/>
      <c r="F54" s="21"/>
      <c r="G54" s="22"/>
      <c r="H54" s="22"/>
    </row>
    <row r="55" spans="1:8" s="2" customFormat="1" ht="34.5" customHeight="1">
      <c r="A55" s="24">
        <v>34</v>
      </c>
      <c r="B55" s="25" t="s">
        <v>95</v>
      </c>
      <c r="C55" s="25" t="s">
        <v>114</v>
      </c>
      <c r="D55" s="25" t="s">
        <v>115</v>
      </c>
      <c r="E55" s="25" t="s">
        <v>48</v>
      </c>
      <c r="F55" s="26">
        <v>524.309</v>
      </c>
      <c r="G55" s="27"/>
      <c r="H55" s="28"/>
    </row>
    <row r="56" spans="1:8" s="2" customFormat="1" ht="9" customHeight="1">
      <c r="A56" s="16"/>
      <c r="B56" s="8"/>
      <c r="C56" s="8"/>
      <c r="D56" s="8"/>
      <c r="E56" s="8"/>
      <c r="F56" s="8"/>
      <c r="G56" s="8"/>
      <c r="H56" s="8"/>
    </row>
    <row r="57" spans="1:8" s="2" customFormat="1" ht="16.5" customHeight="1">
      <c r="A57" s="17"/>
      <c r="B57" s="18"/>
      <c r="C57" s="19" t="s">
        <v>116</v>
      </c>
      <c r="D57" s="20" t="s">
        <v>117</v>
      </c>
      <c r="E57" s="18"/>
      <c r="F57" s="21"/>
      <c r="G57" s="22"/>
      <c r="H57" s="22"/>
    </row>
    <row r="58" spans="1:8" s="2" customFormat="1" ht="28.5" customHeight="1">
      <c r="A58" s="17"/>
      <c r="B58" s="18"/>
      <c r="C58" s="23" t="s">
        <v>118</v>
      </c>
      <c r="D58" s="23" t="s">
        <v>119</v>
      </c>
      <c r="E58" s="18"/>
      <c r="F58" s="21"/>
      <c r="G58" s="22"/>
      <c r="H58" s="22"/>
    </row>
    <row r="59" spans="1:8" s="2" customFormat="1" ht="34.5" customHeight="1">
      <c r="A59" s="24">
        <v>35</v>
      </c>
      <c r="B59" s="25" t="s">
        <v>120</v>
      </c>
      <c r="C59" s="25" t="s">
        <v>121</v>
      </c>
      <c r="D59" s="25" t="s">
        <v>122</v>
      </c>
      <c r="E59" s="25" t="s">
        <v>123</v>
      </c>
      <c r="F59" s="26">
        <v>97.5</v>
      </c>
      <c r="G59" s="27"/>
      <c r="H59" s="28"/>
    </row>
    <row r="60" spans="1:8" s="2" customFormat="1" ht="34.5" customHeight="1">
      <c r="A60" s="24">
        <v>36</v>
      </c>
      <c r="B60" s="25" t="s">
        <v>120</v>
      </c>
      <c r="C60" s="25" t="s">
        <v>124</v>
      </c>
      <c r="D60" s="25" t="s">
        <v>125</v>
      </c>
      <c r="E60" s="25" t="s">
        <v>123</v>
      </c>
      <c r="F60" s="26">
        <v>36</v>
      </c>
      <c r="G60" s="27"/>
      <c r="H60" s="28"/>
    </row>
    <row r="61" spans="1:8" s="2" customFormat="1" ht="24" customHeight="1">
      <c r="A61" s="24">
        <v>37</v>
      </c>
      <c r="B61" s="25" t="s">
        <v>120</v>
      </c>
      <c r="C61" s="25" t="s">
        <v>126</v>
      </c>
      <c r="D61" s="25" t="s">
        <v>127</v>
      </c>
      <c r="E61" s="25" t="s">
        <v>63</v>
      </c>
      <c r="F61" s="26">
        <v>2</v>
      </c>
      <c r="G61" s="27"/>
      <c r="H61" s="28"/>
    </row>
    <row r="62" spans="1:8" s="2" customFormat="1" ht="24" customHeight="1">
      <c r="A62" s="24">
        <v>38</v>
      </c>
      <c r="B62" s="25" t="s">
        <v>120</v>
      </c>
      <c r="C62" s="25" t="s">
        <v>128</v>
      </c>
      <c r="D62" s="25" t="s">
        <v>129</v>
      </c>
      <c r="E62" s="25" t="s">
        <v>130</v>
      </c>
      <c r="F62" s="26">
        <v>1</v>
      </c>
      <c r="G62" s="27"/>
      <c r="H62" s="28"/>
    </row>
    <row r="63" spans="1:8" s="2" customFormat="1" ht="24" customHeight="1">
      <c r="A63" s="24">
        <v>39</v>
      </c>
      <c r="B63" s="25" t="s">
        <v>120</v>
      </c>
      <c r="C63" s="25" t="s">
        <v>131</v>
      </c>
      <c r="D63" s="25" t="s">
        <v>132</v>
      </c>
      <c r="E63" s="25" t="s">
        <v>130</v>
      </c>
      <c r="F63" s="26">
        <v>1</v>
      </c>
      <c r="G63" s="27"/>
      <c r="H63" s="28"/>
    </row>
    <row r="64" spans="1:8" s="2" customFormat="1" ht="24" customHeight="1">
      <c r="A64" s="24">
        <v>40</v>
      </c>
      <c r="B64" s="25" t="s">
        <v>120</v>
      </c>
      <c r="C64" s="25" t="s">
        <v>133</v>
      </c>
      <c r="D64" s="25" t="s">
        <v>134</v>
      </c>
      <c r="E64" s="25" t="s">
        <v>63</v>
      </c>
      <c r="F64" s="26">
        <v>2</v>
      </c>
      <c r="G64" s="27"/>
      <c r="H64" s="28"/>
    </row>
    <row r="65" spans="1:8" s="2" customFormat="1" ht="24" customHeight="1">
      <c r="A65" s="24">
        <v>41</v>
      </c>
      <c r="B65" s="25" t="s">
        <v>118</v>
      </c>
      <c r="C65" s="25" t="s">
        <v>135</v>
      </c>
      <c r="D65" s="25" t="s">
        <v>136</v>
      </c>
      <c r="E65" s="25" t="s">
        <v>48</v>
      </c>
      <c r="F65" s="26">
        <v>3.405</v>
      </c>
      <c r="G65" s="27"/>
      <c r="H65" s="28"/>
    </row>
    <row r="66" spans="1:8" s="2" customFormat="1" ht="9" customHeight="1">
      <c r="A66" s="16"/>
      <c r="B66" s="8"/>
      <c r="C66" s="8"/>
      <c r="D66" s="8"/>
      <c r="E66" s="8"/>
      <c r="F66" s="8"/>
      <c r="G66" s="8"/>
      <c r="H66" s="8"/>
    </row>
    <row r="67" spans="1:8" s="2" customFormat="1" ht="16.5" customHeight="1">
      <c r="A67" s="17"/>
      <c r="B67" s="18"/>
      <c r="C67" s="19" t="s">
        <v>137</v>
      </c>
      <c r="D67" s="20" t="s">
        <v>138</v>
      </c>
      <c r="E67" s="18"/>
      <c r="F67" s="21"/>
      <c r="G67" s="22"/>
      <c r="H67" s="22"/>
    </row>
    <row r="68" spans="1:8" s="2" customFormat="1" ht="28.5" customHeight="1">
      <c r="A68" s="17"/>
      <c r="B68" s="18"/>
      <c r="C68" s="23" t="s">
        <v>139</v>
      </c>
      <c r="D68" s="23" t="s">
        <v>140</v>
      </c>
      <c r="E68" s="18"/>
      <c r="F68" s="21"/>
      <c r="G68" s="22"/>
      <c r="H68" s="22"/>
    </row>
    <row r="69" spans="1:8" s="2" customFormat="1" ht="24" customHeight="1">
      <c r="A69" s="24">
        <v>42</v>
      </c>
      <c r="B69" s="25" t="s">
        <v>120</v>
      </c>
      <c r="C69" s="25" t="s">
        <v>141</v>
      </c>
      <c r="D69" s="25" t="s">
        <v>146</v>
      </c>
      <c r="E69" s="25" t="s">
        <v>142</v>
      </c>
      <c r="F69" s="26">
        <v>1</v>
      </c>
      <c r="G69" s="27"/>
      <c r="H69" s="28"/>
    </row>
    <row r="70" spans="1:8" s="2" customFormat="1" ht="24" customHeight="1">
      <c r="A70" s="24">
        <v>43</v>
      </c>
      <c r="B70" s="25" t="s">
        <v>120</v>
      </c>
      <c r="C70" s="25" t="s">
        <v>143</v>
      </c>
      <c r="D70" s="25" t="s">
        <v>147</v>
      </c>
      <c r="E70" s="25" t="s">
        <v>142</v>
      </c>
      <c r="F70" s="26">
        <v>1</v>
      </c>
      <c r="G70" s="27"/>
      <c r="H70" s="28"/>
    </row>
    <row r="71" spans="1:8" s="2" customFormat="1" ht="8.25" customHeight="1">
      <c r="A71" s="16"/>
      <c r="B71" s="8"/>
      <c r="C71" s="8"/>
      <c r="D71" s="8"/>
      <c r="E71" s="8"/>
      <c r="F71" s="8"/>
      <c r="G71" s="8"/>
      <c r="H71" s="8"/>
    </row>
    <row r="72" spans="1:8" s="2" customFormat="1" ht="30.75" customHeight="1">
      <c r="A72" s="34"/>
      <c r="B72" s="35"/>
      <c r="C72" s="36"/>
      <c r="D72" s="37" t="s">
        <v>144</v>
      </c>
      <c r="E72" s="35"/>
      <c r="F72" s="38"/>
      <c r="G72" s="39"/>
      <c r="H72" s="39"/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F5" sqref="F5"/>
    </sheetView>
  </sheetViews>
  <sheetFormatPr defaultColWidth="9.33203125" defaultRowHeight="10.5"/>
  <cols>
    <col min="1" max="1" width="4" style="0" customWidth="1"/>
    <col min="2" max="2" width="11.33203125" style="0" customWidth="1"/>
    <col min="3" max="3" width="48.16015625" style="0" customWidth="1"/>
    <col min="4" max="4" width="3.83203125" style="0" customWidth="1"/>
    <col min="5" max="5" width="8.5" style="0" customWidth="1"/>
    <col min="6" max="6" width="8.66015625" style="0" customWidth="1"/>
    <col min="7" max="7" width="9.16015625" style="0" customWidth="1"/>
    <col min="8" max="8" width="9.83203125" style="0" customWidth="1"/>
  </cols>
  <sheetData>
    <row r="1" spans="1:9" ht="18">
      <c r="A1" s="44" t="s">
        <v>148</v>
      </c>
      <c r="B1" s="45"/>
      <c r="C1" s="46"/>
      <c r="D1" s="45"/>
      <c r="E1" s="46"/>
      <c r="F1" s="46"/>
      <c r="G1" s="46"/>
      <c r="H1" s="46"/>
      <c r="I1" s="2"/>
    </row>
    <row r="2" spans="1:9" ht="12">
      <c r="A2" s="47" t="s">
        <v>149</v>
      </c>
      <c r="B2" s="45"/>
      <c r="C2" s="48" t="s">
        <v>1</v>
      </c>
      <c r="D2" s="45"/>
      <c r="E2" s="46"/>
      <c r="F2" s="46"/>
      <c r="G2" s="46"/>
      <c r="H2" s="46"/>
      <c r="I2" s="2"/>
    </row>
    <row r="3" spans="1:9" ht="12">
      <c r="A3" s="47" t="s">
        <v>150</v>
      </c>
      <c r="B3" s="45"/>
      <c r="C3" s="49" t="s">
        <v>151</v>
      </c>
      <c r="D3" s="45"/>
      <c r="E3" s="50" t="s">
        <v>152</v>
      </c>
      <c r="F3" s="46"/>
      <c r="G3" s="46"/>
      <c r="H3" s="46"/>
      <c r="I3" s="2"/>
    </row>
    <row r="4" spans="1:9" ht="12">
      <c r="A4" s="50" t="s">
        <v>153</v>
      </c>
      <c r="B4" s="45"/>
      <c r="C4" s="48" t="s">
        <v>4</v>
      </c>
      <c r="D4" s="45"/>
      <c r="E4" s="50" t="s">
        <v>154</v>
      </c>
      <c r="F4" s="46"/>
      <c r="G4" s="46"/>
      <c r="H4" s="46"/>
      <c r="I4" s="2"/>
    </row>
    <row r="5" spans="1:9" ht="11.25">
      <c r="A5" s="50" t="s">
        <v>155</v>
      </c>
      <c r="B5" s="45"/>
      <c r="C5" s="46"/>
      <c r="D5" s="45"/>
      <c r="E5" s="50" t="s">
        <v>9</v>
      </c>
      <c r="F5" s="51"/>
      <c r="G5" s="46"/>
      <c r="H5" s="46"/>
      <c r="I5" s="2"/>
    </row>
    <row r="6" spans="1:9" ht="11.25" thickBot="1">
      <c r="A6" s="46"/>
      <c r="B6" s="45"/>
      <c r="C6" s="46"/>
      <c r="D6" s="45"/>
      <c r="E6" s="46"/>
      <c r="F6" s="46"/>
      <c r="G6" s="46"/>
      <c r="H6" s="46"/>
      <c r="I6" s="2"/>
    </row>
    <row r="7" spans="1:9" ht="23.25" thickBot="1">
      <c r="A7" s="114" t="s">
        <v>156</v>
      </c>
      <c r="B7" s="114" t="s">
        <v>12</v>
      </c>
      <c r="C7" s="114" t="s">
        <v>157</v>
      </c>
      <c r="D7" s="114" t="s">
        <v>14</v>
      </c>
      <c r="E7" s="114" t="s">
        <v>158</v>
      </c>
      <c r="F7" s="114" t="s">
        <v>159</v>
      </c>
      <c r="G7" s="114" t="s">
        <v>160</v>
      </c>
      <c r="H7" s="114" t="s">
        <v>161</v>
      </c>
      <c r="I7" s="2"/>
    </row>
    <row r="8" spans="1:9" ht="12" thickBot="1">
      <c r="A8" s="114" t="s">
        <v>18</v>
      </c>
      <c r="B8" s="114" t="s">
        <v>19</v>
      </c>
      <c r="C8" s="114" t="s">
        <v>20</v>
      </c>
      <c r="D8" s="114" t="s">
        <v>21</v>
      </c>
      <c r="E8" s="114" t="s">
        <v>22</v>
      </c>
      <c r="F8" s="114" t="s">
        <v>23</v>
      </c>
      <c r="G8" s="114" t="s">
        <v>24</v>
      </c>
      <c r="H8" s="114"/>
      <c r="I8" s="2"/>
    </row>
    <row r="9" spans="1:9" ht="10.5">
      <c r="A9" s="52"/>
      <c r="B9" s="53"/>
      <c r="C9" s="52"/>
      <c r="D9" s="53"/>
      <c r="E9" s="52"/>
      <c r="F9" s="52"/>
      <c r="G9" s="52"/>
      <c r="H9" s="52"/>
      <c r="I9" s="2"/>
    </row>
    <row r="10" spans="1:9" ht="12">
      <c r="A10" s="54"/>
      <c r="B10" s="55" t="s">
        <v>26</v>
      </c>
      <c r="C10" s="56" t="s">
        <v>27</v>
      </c>
      <c r="D10" s="55"/>
      <c r="E10" s="57"/>
      <c r="F10" s="57"/>
      <c r="G10" s="57"/>
      <c r="H10" s="57">
        <f>H12</f>
        <v>0</v>
      </c>
      <c r="I10" s="2"/>
    </row>
    <row r="11" spans="1:9" ht="12">
      <c r="A11" s="54"/>
      <c r="B11" s="55"/>
      <c r="C11" s="56"/>
      <c r="D11" s="55"/>
      <c r="E11" s="57"/>
      <c r="F11" s="57"/>
      <c r="G11" s="57"/>
      <c r="H11" s="57"/>
      <c r="I11" s="2"/>
    </row>
    <row r="12" spans="1:9" ht="11.25">
      <c r="A12" s="58"/>
      <c r="B12" s="59" t="s">
        <v>19</v>
      </c>
      <c r="C12" s="60" t="s">
        <v>54</v>
      </c>
      <c r="D12" s="59"/>
      <c r="E12" s="61"/>
      <c r="F12" s="61"/>
      <c r="G12" s="61"/>
      <c r="H12" s="61">
        <f>H13</f>
        <v>0</v>
      </c>
      <c r="I12" s="2"/>
    </row>
    <row r="13" spans="1:9" ht="11.25">
      <c r="A13" s="115">
        <v>1</v>
      </c>
      <c r="B13" s="116" t="s">
        <v>162</v>
      </c>
      <c r="C13" s="117" t="s">
        <v>163</v>
      </c>
      <c r="D13" s="116" t="s">
        <v>32</v>
      </c>
      <c r="E13" s="118">
        <v>2</v>
      </c>
      <c r="F13" s="118"/>
      <c r="G13" s="118"/>
      <c r="H13" s="118">
        <f>E13*F13</f>
        <v>0</v>
      </c>
      <c r="I13" s="2"/>
    </row>
    <row r="14" spans="1:9" ht="11.25">
      <c r="A14" s="62"/>
      <c r="B14" s="63"/>
      <c r="C14" s="64"/>
      <c r="D14" s="63"/>
      <c r="E14" s="65"/>
      <c r="F14" s="65"/>
      <c r="G14" s="65"/>
      <c r="H14" s="65"/>
      <c r="I14" s="2"/>
    </row>
    <row r="15" spans="1:9" ht="12">
      <c r="A15" s="54"/>
      <c r="B15" s="55" t="s">
        <v>137</v>
      </c>
      <c r="C15" s="56" t="s">
        <v>138</v>
      </c>
      <c r="D15" s="55"/>
      <c r="E15" s="57"/>
      <c r="F15" s="57"/>
      <c r="G15" s="57"/>
      <c r="H15" s="66">
        <f>H17+G69+H71</f>
        <v>0</v>
      </c>
      <c r="I15" s="2"/>
    </row>
    <row r="16" spans="1:9" ht="12">
      <c r="A16" s="54"/>
      <c r="B16" s="55"/>
      <c r="C16" s="56"/>
      <c r="D16" s="55"/>
      <c r="E16" s="57"/>
      <c r="F16" s="57"/>
      <c r="G16" s="57"/>
      <c r="H16" s="57"/>
      <c r="I16" s="2"/>
    </row>
    <row r="17" spans="1:9" ht="11.25">
      <c r="A17" s="58"/>
      <c r="B17" s="59" t="s">
        <v>139</v>
      </c>
      <c r="C17" s="60" t="s">
        <v>140</v>
      </c>
      <c r="D17" s="59"/>
      <c r="E17" s="61"/>
      <c r="F17" s="61"/>
      <c r="G17" s="61"/>
      <c r="H17" s="61">
        <f>G52+H52</f>
        <v>0</v>
      </c>
      <c r="I17" s="2"/>
    </row>
    <row r="18" spans="1:9" ht="22.5">
      <c r="A18" s="115">
        <v>2</v>
      </c>
      <c r="B18" s="116" t="s">
        <v>164</v>
      </c>
      <c r="C18" s="117" t="s">
        <v>165</v>
      </c>
      <c r="D18" s="116" t="s">
        <v>58</v>
      </c>
      <c r="E18" s="118">
        <v>15</v>
      </c>
      <c r="F18" s="118"/>
      <c r="G18" s="118"/>
      <c r="H18" s="118">
        <f>E18*F18</f>
        <v>0</v>
      </c>
      <c r="I18" s="2"/>
    </row>
    <row r="19" spans="1:9" ht="11.25">
      <c r="A19" s="119">
        <v>3</v>
      </c>
      <c r="B19" s="120"/>
      <c r="C19" s="121" t="s">
        <v>166</v>
      </c>
      <c r="D19" s="120" t="s">
        <v>58</v>
      </c>
      <c r="E19" s="122">
        <f>1.05*E18</f>
        <v>15.75</v>
      </c>
      <c r="F19" s="122"/>
      <c r="G19" s="122">
        <f>E19*F19</f>
        <v>0</v>
      </c>
      <c r="H19" s="122"/>
      <c r="I19" s="2"/>
    </row>
    <row r="20" spans="1:9" ht="22.5">
      <c r="A20" s="115">
        <f aca="true" t="shared" si="0" ref="A20:A47">A19+1</f>
        <v>4</v>
      </c>
      <c r="B20" s="116" t="s">
        <v>167</v>
      </c>
      <c r="C20" s="117" t="s">
        <v>168</v>
      </c>
      <c r="D20" s="116" t="s">
        <v>63</v>
      </c>
      <c r="E20" s="118">
        <v>8</v>
      </c>
      <c r="F20" s="118"/>
      <c r="G20" s="118"/>
      <c r="H20" s="118">
        <f>E20*F20</f>
        <v>0</v>
      </c>
      <c r="I20" s="2"/>
    </row>
    <row r="21" spans="1:9" ht="22.5">
      <c r="A21" s="115">
        <f t="shared" si="0"/>
        <v>5</v>
      </c>
      <c r="B21" s="116" t="s">
        <v>169</v>
      </c>
      <c r="C21" s="117" t="s">
        <v>170</v>
      </c>
      <c r="D21" s="116" t="s">
        <v>63</v>
      </c>
      <c r="E21" s="118">
        <v>1</v>
      </c>
      <c r="F21" s="118"/>
      <c r="G21" s="118"/>
      <c r="H21" s="118">
        <f>E21*F21</f>
        <v>0</v>
      </c>
      <c r="I21" s="2"/>
    </row>
    <row r="22" spans="1:9" ht="11.25">
      <c r="A22" s="115">
        <f t="shared" si="0"/>
        <v>6</v>
      </c>
      <c r="B22" s="116" t="s">
        <v>171</v>
      </c>
      <c r="C22" s="117" t="s">
        <v>172</v>
      </c>
      <c r="D22" s="116" t="s">
        <v>63</v>
      </c>
      <c r="E22" s="118">
        <v>1</v>
      </c>
      <c r="F22" s="118"/>
      <c r="G22" s="118"/>
      <c r="H22" s="118">
        <f>E22*F22</f>
        <v>0</v>
      </c>
      <c r="I22" s="2"/>
    </row>
    <row r="23" spans="1:9" ht="11.25">
      <c r="A23" s="115">
        <f t="shared" si="0"/>
        <v>7</v>
      </c>
      <c r="B23" s="116" t="s">
        <v>173</v>
      </c>
      <c r="C23" s="123" t="s">
        <v>174</v>
      </c>
      <c r="D23" s="116" t="s">
        <v>63</v>
      </c>
      <c r="E23" s="118">
        <v>4</v>
      </c>
      <c r="F23" s="118"/>
      <c r="G23" s="118"/>
      <c r="H23" s="118">
        <f>E23*F23</f>
        <v>0</v>
      </c>
      <c r="I23" s="2"/>
    </row>
    <row r="24" spans="1:9" ht="11.25">
      <c r="A24" s="119">
        <f t="shared" si="0"/>
        <v>8</v>
      </c>
      <c r="B24" s="120"/>
      <c r="C24" s="121" t="s">
        <v>175</v>
      </c>
      <c r="D24" s="120" t="s">
        <v>63</v>
      </c>
      <c r="E24" s="122">
        <f>E23</f>
        <v>4</v>
      </c>
      <c r="F24" s="122"/>
      <c r="G24" s="122">
        <f>E24*F24</f>
        <v>0</v>
      </c>
      <c r="H24" s="122"/>
      <c r="I24" s="2"/>
    </row>
    <row r="25" spans="1:9" ht="11.25">
      <c r="A25" s="119">
        <f t="shared" si="0"/>
        <v>9</v>
      </c>
      <c r="B25" s="120"/>
      <c r="C25" s="121" t="s">
        <v>176</v>
      </c>
      <c r="D25" s="120" t="s">
        <v>63</v>
      </c>
      <c r="E25" s="122">
        <f>E23</f>
        <v>4</v>
      </c>
      <c r="F25" s="122"/>
      <c r="G25" s="122">
        <f>E25*F25</f>
        <v>0</v>
      </c>
      <c r="H25" s="122"/>
      <c r="I25" s="2"/>
    </row>
    <row r="26" spans="1:9" ht="11.25">
      <c r="A26" s="115">
        <f t="shared" si="0"/>
        <v>10</v>
      </c>
      <c r="B26" s="116" t="s">
        <v>177</v>
      </c>
      <c r="C26" s="117" t="s">
        <v>178</v>
      </c>
      <c r="D26" s="116" t="s">
        <v>63</v>
      </c>
      <c r="E26" s="118">
        <v>4</v>
      </c>
      <c r="F26" s="118"/>
      <c r="G26" s="118"/>
      <c r="H26" s="118">
        <f>E26*F26</f>
        <v>0</v>
      </c>
      <c r="I26" s="2"/>
    </row>
    <row r="27" spans="1:9" ht="11.25">
      <c r="A27" s="119">
        <f t="shared" si="0"/>
        <v>11</v>
      </c>
      <c r="B27" s="120"/>
      <c r="C27" s="121" t="s">
        <v>179</v>
      </c>
      <c r="D27" s="120" t="s">
        <v>63</v>
      </c>
      <c r="E27" s="122">
        <f>E26</f>
        <v>4</v>
      </c>
      <c r="F27" s="122"/>
      <c r="G27" s="122">
        <f>E27*F27</f>
        <v>0</v>
      </c>
      <c r="H27" s="122"/>
      <c r="I27" s="2"/>
    </row>
    <row r="28" spans="1:9" ht="11.25">
      <c r="A28" s="115">
        <f t="shared" si="0"/>
        <v>12</v>
      </c>
      <c r="B28" s="116" t="s">
        <v>180</v>
      </c>
      <c r="C28" s="117" t="s">
        <v>181</v>
      </c>
      <c r="D28" s="116" t="s">
        <v>63</v>
      </c>
      <c r="E28" s="118">
        <v>4</v>
      </c>
      <c r="F28" s="118"/>
      <c r="G28" s="118"/>
      <c r="H28" s="118">
        <f>E28*F28</f>
        <v>0</v>
      </c>
      <c r="I28" s="2"/>
    </row>
    <row r="29" spans="1:9" ht="11.25">
      <c r="A29" s="119">
        <f t="shared" si="0"/>
        <v>13</v>
      </c>
      <c r="B29" s="116"/>
      <c r="C29" s="124" t="s">
        <v>181</v>
      </c>
      <c r="D29" s="120" t="s">
        <v>63</v>
      </c>
      <c r="E29" s="122">
        <f>E28</f>
        <v>4</v>
      </c>
      <c r="F29" s="122"/>
      <c r="G29" s="122">
        <f>E29*F29</f>
        <v>0</v>
      </c>
      <c r="H29" s="118"/>
      <c r="I29" s="2"/>
    </row>
    <row r="30" spans="1:9" ht="11.25">
      <c r="A30" s="115">
        <f t="shared" si="0"/>
        <v>14</v>
      </c>
      <c r="B30" s="116" t="s">
        <v>182</v>
      </c>
      <c r="C30" s="123" t="s">
        <v>183</v>
      </c>
      <c r="D30" s="116" t="s">
        <v>63</v>
      </c>
      <c r="E30" s="118">
        <v>87</v>
      </c>
      <c r="F30" s="118"/>
      <c r="G30" s="118"/>
      <c r="H30" s="118">
        <f>E30*F30</f>
        <v>0</v>
      </c>
      <c r="I30" s="2"/>
    </row>
    <row r="31" spans="1:9" ht="11.25">
      <c r="A31" s="119">
        <f t="shared" si="0"/>
        <v>15</v>
      </c>
      <c r="B31" s="120"/>
      <c r="C31" s="121" t="s">
        <v>184</v>
      </c>
      <c r="D31" s="120" t="s">
        <v>185</v>
      </c>
      <c r="E31" s="122">
        <f>1.05*E30</f>
        <v>91.35000000000001</v>
      </c>
      <c r="F31" s="122"/>
      <c r="G31" s="122">
        <f>E31*F31</f>
        <v>0</v>
      </c>
      <c r="H31" s="122"/>
      <c r="I31" s="2"/>
    </row>
    <row r="32" spans="1:9" ht="11.25">
      <c r="A32" s="115">
        <f t="shared" si="0"/>
        <v>16</v>
      </c>
      <c r="B32" s="116" t="s">
        <v>186</v>
      </c>
      <c r="C32" s="117" t="s">
        <v>187</v>
      </c>
      <c r="D32" s="116" t="s">
        <v>63</v>
      </c>
      <c r="E32" s="118">
        <v>12</v>
      </c>
      <c r="F32" s="118"/>
      <c r="G32" s="118"/>
      <c r="H32" s="118">
        <f>E32*F32</f>
        <v>0</v>
      </c>
      <c r="I32" s="2"/>
    </row>
    <row r="33" spans="1:9" ht="11.25">
      <c r="A33" s="119">
        <f t="shared" si="0"/>
        <v>17</v>
      </c>
      <c r="B33" s="120"/>
      <c r="C33" s="121" t="s">
        <v>188</v>
      </c>
      <c r="D33" s="120" t="s">
        <v>185</v>
      </c>
      <c r="E33" s="122">
        <f>1.05*0.8*E32</f>
        <v>10.080000000000002</v>
      </c>
      <c r="F33" s="122"/>
      <c r="G33" s="122">
        <f>E33*F33</f>
        <v>0</v>
      </c>
      <c r="H33" s="122"/>
      <c r="I33" s="2"/>
    </row>
    <row r="34" spans="1:9" ht="11.25">
      <c r="A34" s="115">
        <f t="shared" si="0"/>
        <v>18</v>
      </c>
      <c r="B34" s="116" t="s">
        <v>189</v>
      </c>
      <c r="C34" s="117" t="s">
        <v>190</v>
      </c>
      <c r="D34" s="116" t="s">
        <v>63</v>
      </c>
      <c r="E34" s="118">
        <v>3</v>
      </c>
      <c r="F34" s="118"/>
      <c r="G34" s="118"/>
      <c r="H34" s="118">
        <f>E34*F34</f>
        <v>0</v>
      </c>
      <c r="I34" s="2"/>
    </row>
    <row r="35" spans="1:9" ht="11.25">
      <c r="A35" s="119">
        <f t="shared" si="0"/>
        <v>19</v>
      </c>
      <c r="B35" s="120"/>
      <c r="C35" s="121" t="s">
        <v>191</v>
      </c>
      <c r="D35" s="120" t="s">
        <v>63</v>
      </c>
      <c r="E35" s="122">
        <f>E34</f>
        <v>3</v>
      </c>
      <c r="F35" s="122"/>
      <c r="G35" s="122">
        <f>E35*F35</f>
        <v>0</v>
      </c>
      <c r="H35" s="122"/>
      <c r="I35" s="2"/>
    </row>
    <row r="36" spans="1:9" ht="11.25">
      <c r="A36" s="115">
        <f t="shared" si="0"/>
        <v>20</v>
      </c>
      <c r="B36" s="116" t="s">
        <v>192</v>
      </c>
      <c r="C36" s="117" t="s">
        <v>193</v>
      </c>
      <c r="D36" s="116" t="s">
        <v>63</v>
      </c>
      <c r="E36" s="118">
        <v>5</v>
      </c>
      <c r="F36" s="118"/>
      <c r="G36" s="118"/>
      <c r="H36" s="118">
        <f>E36*F36</f>
        <v>0</v>
      </c>
      <c r="I36" s="2"/>
    </row>
    <row r="37" spans="1:9" ht="11.25">
      <c r="A37" s="119">
        <f t="shared" si="0"/>
        <v>21</v>
      </c>
      <c r="B37" s="120"/>
      <c r="C37" s="121" t="s">
        <v>194</v>
      </c>
      <c r="D37" s="120" t="s">
        <v>63</v>
      </c>
      <c r="E37" s="122">
        <f>E36</f>
        <v>5</v>
      </c>
      <c r="F37" s="122"/>
      <c r="G37" s="122">
        <f>E37*F37</f>
        <v>0</v>
      </c>
      <c r="H37" s="122"/>
      <c r="I37" s="2"/>
    </row>
    <row r="38" spans="1:9" ht="11.25">
      <c r="A38" s="115">
        <f t="shared" si="0"/>
        <v>22</v>
      </c>
      <c r="B38" s="116" t="s">
        <v>195</v>
      </c>
      <c r="C38" s="117" t="s">
        <v>196</v>
      </c>
      <c r="D38" s="116" t="s">
        <v>63</v>
      </c>
      <c r="E38" s="118">
        <v>3</v>
      </c>
      <c r="F38" s="118"/>
      <c r="G38" s="118"/>
      <c r="H38" s="118">
        <f>E38*F38</f>
        <v>0</v>
      </c>
      <c r="I38" s="2"/>
    </row>
    <row r="39" spans="1:9" ht="11.25">
      <c r="A39" s="119">
        <f t="shared" si="0"/>
        <v>23</v>
      </c>
      <c r="B39" s="120"/>
      <c r="C39" s="121" t="s">
        <v>197</v>
      </c>
      <c r="D39" s="120" t="s">
        <v>63</v>
      </c>
      <c r="E39" s="122">
        <f>E38</f>
        <v>3</v>
      </c>
      <c r="F39" s="122"/>
      <c r="G39" s="122">
        <f>E39*F39</f>
        <v>0</v>
      </c>
      <c r="H39" s="122"/>
      <c r="I39" s="2"/>
    </row>
    <row r="40" spans="1:9" ht="11.25">
      <c r="A40" s="115">
        <f t="shared" si="0"/>
        <v>24</v>
      </c>
      <c r="B40" s="116" t="s">
        <v>198</v>
      </c>
      <c r="C40" s="117" t="s">
        <v>199</v>
      </c>
      <c r="D40" s="116" t="s">
        <v>63</v>
      </c>
      <c r="E40" s="118">
        <v>5</v>
      </c>
      <c r="F40" s="118"/>
      <c r="G40" s="118"/>
      <c r="H40" s="118">
        <f>E40*F40</f>
        <v>0</v>
      </c>
      <c r="I40" s="2"/>
    </row>
    <row r="41" spans="1:9" ht="11.25">
      <c r="A41" s="119">
        <f t="shared" si="0"/>
        <v>25</v>
      </c>
      <c r="B41" s="120"/>
      <c r="C41" s="121" t="s">
        <v>200</v>
      </c>
      <c r="D41" s="120" t="s">
        <v>63</v>
      </c>
      <c r="E41" s="122">
        <f>E40</f>
        <v>5</v>
      </c>
      <c r="F41" s="122"/>
      <c r="G41" s="122">
        <f>E41*F41</f>
        <v>0</v>
      </c>
      <c r="H41" s="122"/>
      <c r="I41" s="2"/>
    </row>
    <row r="42" spans="1:9" ht="11.25">
      <c r="A42" s="115">
        <f t="shared" si="0"/>
        <v>26</v>
      </c>
      <c r="B42" s="116" t="s">
        <v>201</v>
      </c>
      <c r="C42" s="117" t="s">
        <v>202</v>
      </c>
      <c r="D42" s="116" t="s">
        <v>63</v>
      </c>
      <c r="E42" s="118">
        <v>3</v>
      </c>
      <c r="F42" s="118"/>
      <c r="G42" s="118"/>
      <c r="H42" s="118">
        <f>E42*F42</f>
        <v>0</v>
      </c>
      <c r="I42" s="2"/>
    </row>
    <row r="43" spans="1:9" ht="11.25">
      <c r="A43" s="119">
        <f t="shared" si="0"/>
        <v>27</v>
      </c>
      <c r="B43" s="120"/>
      <c r="C43" s="121" t="s">
        <v>203</v>
      </c>
      <c r="D43" s="120" t="s">
        <v>63</v>
      </c>
      <c r="E43" s="122">
        <f>E42</f>
        <v>3</v>
      </c>
      <c r="F43" s="122"/>
      <c r="G43" s="122">
        <f>E43*F43</f>
        <v>0</v>
      </c>
      <c r="H43" s="122"/>
      <c r="I43" s="2"/>
    </row>
    <row r="44" spans="1:9" ht="11.25">
      <c r="A44" s="115">
        <f t="shared" si="0"/>
        <v>28</v>
      </c>
      <c r="B44" s="116" t="s">
        <v>204</v>
      </c>
      <c r="C44" s="117" t="s">
        <v>205</v>
      </c>
      <c r="D44" s="116" t="s">
        <v>58</v>
      </c>
      <c r="E44" s="118">
        <v>28</v>
      </c>
      <c r="F44" s="118"/>
      <c r="G44" s="118"/>
      <c r="H44" s="118">
        <f>E44*F44</f>
        <v>0</v>
      </c>
      <c r="I44" s="2"/>
    </row>
    <row r="45" spans="1:9" ht="11.25">
      <c r="A45" s="119">
        <f t="shared" si="0"/>
        <v>29</v>
      </c>
      <c r="B45" s="120"/>
      <c r="C45" s="121" t="s">
        <v>206</v>
      </c>
      <c r="D45" s="120" t="s">
        <v>58</v>
      </c>
      <c r="E45" s="122">
        <f>1.05*E44</f>
        <v>29.400000000000002</v>
      </c>
      <c r="F45" s="122"/>
      <c r="G45" s="122">
        <f>E45*F45</f>
        <v>0</v>
      </c>
      <c r="H45" s="122"/>
      <c r="I45" s="2"/>
    </row>
    <row r="46" spans="1:9" ht="11.25">
      <c r="A46" s="115">
        <f t="shared" si="0"/>
        <v>30</v>
      </c>
      <c r="B46" s="116" t="s">
        <v>207</v>
      </c>
      <c r="C46" s="117" t="s">
        <v>208</v>
      </c>
      <c r="D46" s="116" t="s">
        <v>58</v>
      </c>
      <c r="E46" s="118">
        <v>101</v>
      </c>
      <c r="F46" s="118"/>
      <c r="G46" s="118"/>
      <c r="H46" s="118">
        <f>E46*F46</f>
        <v>0</v>
      </c>
      <c r="I46" s="2"/>
    </row>
    <row r="47" spans="1:9" ht="11.25">
      <c r="A47" s="119">
        <f t="shared" si="0"/>
        <v>31</v>
      </c>
      <c r="B47" s="120"/>
      <c r="C47" s="121" t="s">
        <v>209</v>
      </c>
      <c r="D47" s="120" t="s">
        <v>58</v>
      </c>
      <c r="E47" s="122">
        <f>1.05*E46</f>
        <v>106.05000000000001</v>
      </c>
      <c r="F47" s="122"/>
      <c r="G47" s="122">
        <f>E47*F47</f>
        <v>0</v>
      </c>
      <c r="H47" s="122"/>
      <c r="I47" s="2"/>
    </row>
    <row r="48" spans="1:9" ht="11.25">
      <c r="A48" s="71"/>
      <c r="B48" s="72"/>
      <c r="C48" s="73" t="s">
        <v>210</v>
      </c>
      <c r="D48" s="72"/>
      <c r="E48" s="74"/>
      <c r="F48" s="75"/>
      <c r="G48" s="75">
        <f>SUM(G18:G47)</f>
        <v>0</v>
      </c>
      <c r="H48" s="75">
        <f>SUM(H18:H47)</f>
        <v>0</v>
      </c>
      <c r="I48" s="2"/>
    </row>
    <row r="49" spans="1:9" ht="11.25">
      <c r="A49" s="71"/>
      <c r="B49" s="72"/>
      <c r="C49" s="73" t="s">
        <v>211</v>
      </c>
      <c r="D49" s="72" t="s">
        <v>212</v>
      </c>
      <c r="E49" s="74">
        <v>3</v>
      </c>
      <c r="F49" s="75">
        <f>G48</f>
        <v>0</v>
      </c>
      <c r="G49" s="76">
        <f>E49*F49/100</f>
        <v>0</v>
      </c>
      <c r="H49" s="75"/>
      <c r="I49" s="2"/>
    </row>
    <row r="50" spans="1:9" ht="11.25">
      <c r="A50" s="71"/>
      <c r="B50" s="72"/>
      <c r="C50" s="73" t="s">
        <v>213</v>
      </c>
      <c r="D50" s="72" t="s">
        <v>212</v>
      </c>
      <c r="E50" s="74">
        <v>1</v>
      </c>
      <c r="F50" s="75">
        <f>H48</f>
        <v>0</v>
      </c>
      <c r="G50" s="76"/>
      <c r="H50" s="76">
        <f>E50*F50/100</f>
        <v>0</v>
      </c>
      <c r="I50" s="2"/>
    </row>
    <row r="51" spans="1:9" ht="11.25">
      <c r="A51" s="125"/>
      <c r="B51" s="126"/>
      <c r="C51" s="127" t="s">
        <v>214</v>
      </c>
      <c r="D51" s="126" t="s">
        <v>212</v>
      </c>
      <c r="E51" s="128">
        <v>1</v>
      </c>
      <c r="F51" s="129">
        <f>G48</f>
        <v>0</v>
      </c>
      <c r="G51" s="130">
        <f>E49*F49/100</f>
        <v>0</v>
      </c>
      <c r="H51" s="129"/>
      <c r="I51" s="2"/>
    </row>
    <row r="52" spans="1:9" ht="11.25">
      <c r="A52" s="71"/>
      <c r="B52" s="72"/>
      <c r="C52" s="73" t="s">
        <v>215</v>
      </c>
      <c r="D52" s="72"/>
      <c r="E52" s="74"/>
      <c r="F52" s="75"/>
      <c r="G52" s="75">
        <f>SUM(G48:G51)</f>
        <v>0</v>
      </c>
      <c r="H52" s="75">
        <f>SUM(H48:H51)</f>
        <v>0</v>
      </c>
      <c r="I52" s="2"/>
    </row>
    <row r="53" spans="1:9" ht="11.25">
      <c r="A53" s="71"/>
      <c r="B53" s="77"/>
      <c r="C53" s="78"/>
      <c r="D53" s="77"/>
      <c r="E53" s="79"/>
      <c r="F53" s="75"/>
      <c r="G53" s="75"/>
      <c r="H53" s="2"/>
      <c r="I53" s="2"/>
    </row>
    <row r="54" spans="1:9" ht="11.25">
      <c r="A54" s="71"/>
      <c r="B54" s="77"/>
      <c r="C54" s="78"/>
      <c r="D54" s="77"/>
      <c r="E54" s="79"/>
      <c r="F54" s="75"/>
      <c r="G54" s="75"/>
      <c r="H54" s="2"/>
      <c r="I54" s="2"/>
    </row>
    <row r="55" spans="1:9" ht="11.25">
      <c r="A55" s="71"/>
      <c r="B55" s="80"/>
      <c r="C55" s="81"/>
      <c r="D55" s="80"/>
      <c r="E55" s="82"/>
      <c r="F55" s="83"/>
      <c r="G55" s="75"/>
      <c r="H55" s="2"/>
      <c r="I55" s="2"/>
    </row>
    <row r="56" spans="1:9" ht="11.25">
      <c r="A56" s="84"/>
      <c r="B56" s="85"/>
      <c r="C56" s="86" t="s">
        <v>216</v>
      </c>
      <c r="D56" s="87"/>
      <c r="E56" s="88"/>
      <c r="F56" s="89"/>
      <c r="G56" s="90"/>
      <c r="H56" s="2"/>
      <c r="I56" s="2"/>
    </row>
    <row r="57" spans="1:9" ht="11.25">
      <c r="A57" s="84"/>
      <c r="B57" s="85"/>
      <c r="C57" s="86"/>
      <c r="D57" s="87"/>
      <c r="E57" s="88"/>
      <c r="F57" s="89"/>
      <c r="G57" s="90"/>
      <c r="H57" s="2"/>
      <c r="I57" s="2"/>
    </row>
    <row r="58" spans="1:9" ht="11.25">
      <c r="A58" s="131">
        <v>1</v>
      </c>
      <c r="B58" s="132"/>
      <c r="C58" s="133" t="s">
        <v>217</v>
      </c>
      <c r="D58" s="132" t="s">
        <v>63</v>
      </c>
      <c r="E58" s="134">
        <v>1</v>
      </c>
      <c r="F58" s="135"/>
      <c r="G58" s="136">
        <f aca="true" t="shared" si="1" ref="G58:G68">E58*F58</f>
        <v>0</v>
      </c>
      <c r="H58" s="91"/>
      <c r="I58" s="2"/>
    </row>
    <row r="59" spans="1:9" ht="11.25">
      <c r="A59" s="131">
        <f aca="true" t="shared" si="2" ref="A59:A67">A58+1</f>
        <v>2</v>
      </c>
      <c r="B59" s="132"/>
      <c r="C59" s="133" t="s">
        <v>218</v>
      </c>
      <c r="D59" s="132" t="s">
        <v>63</v>
      </c>
      <c r="E59" s="134">
        <v>1</v>
      </c>
      <c r="F59" s="137"/>
      <c r="G59" s="136">
        <f t="shared" si="1"/>
        <v>0</v>
      </c>
      <c r="H59" s="91"/>
      <c r="I59" s="2"/>
    </row>
    <row r="60" spans="1:9" ht="11.25">
      <c r="A60" s="131">
        <f t="shared" si="2"/>
        <v>3</v>
      </c>
      <c r="B60" s="132"/>
      <c r="C60" s="133" t="s">
        <v>219</v>
      </c>
      <c r="D60" s="132" t="s">
        <v>63</v>
      </c>
      <c r="E60" s="134">
        <v>1</v>
      </c>
      <c r="F60" s="137"/>
      <c r="G60" s="136">
        <f t="shared" si="1"/>
        <v>0</v>
      </c>
      <c r="H60" s="91"/>
      <c r="I60" s="2"/>
    </row>
    <row r="61" spans="1:9" ht="11.25">
      <c r="A61" s="131">
        <f t="shared" si="2"/>
        <v>4</v>
      </c>
      <c r="B61" s="132"/>
      <c r="C61" s="133" t="s">
        <v>220</v>
      </c>
      <c r="D61" s="132" t="s">
        <v>63</v>
      </c>
      <c r="E61" s="134">
        <v>1</v>
      </c>
      <c r="F61" s="137"/>
      <c r="G61" s="136">
        <f t="shared" si="1"/>
        <v>0</v>
      </c>
      <c r="H61" s="91"/>
      <c r="I61" s="2"/>
    </row>
    <row r="62" spans="1:9" ht="11.25">
      <c r="A62" s="131">
        <f t="shared" si="2"/>
        <v>5</v>
      </c>
      <c r="B62" s="132"/>
      <c r="C62" s="133" t="s">
        <v>221</v>
      </c>
      <c r="D62" s="132" t="s">
        <v>63</v>
      </c>
      <c r="E62" s="134">
        <v>1</v>
      </c>
      <c r="F62" s="137"/>
      <c r="G62" s="136">
        <f t="shared" si="1"/>
        <v>0</v>
      </c>
      <c r="H62" s="91"/>
      <c r="I62" s="2"/>
    </row>
    <row r="63" spans="1:9" ht="11.25">
      <c r="A63" s="131">
        <f t="shared" si="2"/>
        <v>6</v>
      </c>
      <c r="B63" s="132"/>
      <c r="C63" s="133" t="s">
        <v>222</v>
      </c>
      <c r="D63" s="132" t="s">
        <v>63</v>
      </c>
      <c r="E63" s="134">
        <v>1</v>
      </c>
      <c r="F63" s="137"/>
      <c r="G63" s="136">
        <f t="shared" si="1"/>
        <v>0</v>
      </c>
      <c r="H63" s="91"/>
      <c r="I63" s="2"/>
    </row>
    <row r="64" spans="1:9" ht="11.25">
      <c r="A64" s="131">
        <f t="shared" si="2"/>
        <v>7</v>
      </c>
      <c r="B64" s="132"/>
      <c r="C64" s="133" t="s">
        <v>223</v>
      </c>
      <c r="D64" s="132" t="s">
        <v>63</v>
      </c>
      <c r="E64" s="134">
        <v>1</v>
      </c>
      <c r="F64" s="137"/>
      <c r="G64" s="136">
        <f t="shared" si="1"/>
        <v>0</v>
      </c>
      <c r="H64" s="91"/>
      <c r="I64" s="2"/>
    </row>
    <row r="65" spans="1:9" ht="11.25">
      <c r="A65" s="131">
        <f t="shared" si="2"/>
        <v>8</v>
      </c>
      <c r="B65" s="132"/>
      <c r="C65" s="133" t="s">
        <v>224</v>
      </c>
      <c r="D65" s="132" t="s">
        <v>63</v>
      </c>
      <c r="E65" s="134">
        <v>1</v>
      </c>
      <c r="F65" s="137"/>
      <c r="G65" s="136">
        <f t="shared" si="1"/>
        <v>0</v>
      </c>
      <c r="H65" s="91"/>
      <c r="I65" s="2"/>
    </row>
    <row r="66" spans="1:9" ht="11.25">
      <c r="A66" s="131">
        <f t="shared" si="2"/>
        <v>9</v>
      </c>
      <c r="B66" s="132"/>
      <c r="C66" s="133" t="s">
        <v>225</v>
      </c>
      <c r="D66" s="132" t="s">
        <v>63</v>
      </c>
      <c r="E66" s="134">
        <v>1</v>
      </c>
      <c r="F66" s="137"/>
      <c r="G66" s="136">
        <f t="shared" si="1"/>
        <v>0</v>
      </c>
      <c r="H66" s="91"/>
      <c r="I66" s="2"/>
    </row>
    <row r="67" spans="1:9" ht="11.25">
      <c r="A67" s="131">
        <f t="shared" si="2"/>
        <v>10</v>
      </c>
      <c r="B67" s="132"/>
      <c r="C67" s="133" t="s">
        <v>226</v>
      </c>
      <c r="D67" s="132" t="s">
        <v>63</v>
      </c>
      <c r="E67" s="134">
        <v>1</v>
      </c>
      <c r="F67" s="137"/>
      <c r="G67" s="136">
        <f t="shared" si="1"/>
        <v>0</v>
      </c>
      <c r="H67" s="91"/>
      <c r="I67" s="2"/>
    </row>
    <row r="68" spans="1:9" ht="11.25">
      <c r="A68" s="131">
        <f>A65+1</f>
        <v>9</v>
      </c>
      <c r="B68" s="132"/>
      <c r="C68" s="133" t="s">
        <v>227</v>
      </c>
      <c r="D68" s="132" t="s">
        <v>63</v>
      </c>
      <c r="E68" s="134">
        <v>1</v>
      </c>
      <c r="F68" s="137"/>
      <c r="G68" s="136">
        <f t="shared" si="1"/>
        <v>0</v>
      </c>
      <c r="H68" s="91"/>
      <c r="I68" s="2"/>
    </row>
    <row r="69" spans="1:9" ht="12.75">
      <c r="A69" s="71"/>
      <c r="B69" s="92"/>
      <c r="C69" s="93" t="s">
        <v>210</v>
      </c>
      <c r="D69" s="92"/>
      <c r="E69" s="92"/>
      <c r="F69" s="94"/>
      <c r="G69" s="95">
        <f>SUM(G58:G68)</f>
        <v>0</v>
      </c>
      <c r="H69" s="2"/>
      <c r="I69" s="2"/>
    </row>
    <row r="70" spans="1:9" ht="11.25">
      <c r="A70" s="67"/>
      <c r="B70" s="96"/>
      <c r="C70" s="97"/>
      <c r="D70" s="96"/>
      <c r="E70" s="98"/>
      <c r="F70" s="98"/>
      <c r="G70" s="70"/>
      <c r="H70" s="70"/>
      <c r="I70" s="2"/>
    </row>
    <row r="71" spans="1:9" ht="11.25">
      <c r="A71" s="58"/>
      <c r="B71" s="59" t="s">
        <v>228</v>
      </c>
      <c r="C71" s="60" t="s">
        <v>229</v>
      </c>
      <c r="D71" s="59"/>
      <c r="E71" s="61"/>
      <c r="F71" s="61"/>
      <c r="G71" s="61"/>
      <c r="H71" s="61">
        <f>G80+H80</f>
        <v>0</v>
      </c>
      <c r="I71" s="2"/>
    </row>
    <row r="72" spans="1:9" ht="22.5">
      <c r="A72" s="115">
        <v>39</v>
      </c>
      <c r="B72" s="116" t="s">
        <v>230</v>
      </c>
      <c r="C72" s="117" t="s">
        <v>231</v>
      </c>
      <c r="D72" s="116" t="s">
        <v>63</v>
      </c>
      <c r="E72" s="118">
        <v>4</v>
      </c>
      <c r="F72" s="118"/>
      <c r="G72" s="118"/>
      <c r="H72" s="118">
        <f>E72*F72</f>
        <v>0</v>
      </c>
      <c r="I72" s="2"/>
    </row>
    <row r="73" spans="1:9" ht="22.5">
      <c r="A73" s="115">
        <v>40</v>
      </c>
      <c r="B73" s="116" t="s">
        <v>232</v>
      </c>
      <c r="C73" s="117" t="s">
        <v>233</v>
      </c>
      <c r="D73" s="116" t="s">
        <v>58</v>
      </c>
      <c r="E73" s="118">
        <v>97</v>
      </c>
      <c r="F73" s="118"/>
      <c r="G73" s="118"/>
      <c r="H73" s="118">
        <f>E73*F73</f>
        <v>0</v>
      </c>
      <c r="I73" s="2"/>
    </row>
    <row r="74" spans="1:9" ht="22.5">
      <c r="A74" s="115">
        <v>41</v>
      </c>
      <c r="B74" s="116" t="s">
        <v>234</v>
      </c>
      <c r="C74" s="117" t="s">
        <v>235</v>
      </c>
      <c r="D74" s="116" t="s">
        <v>58</v>
      </c>
      <c r="E74" s="118">
        <v>97</v>
      </c>
      <c r="F74" s="118"/>
      <c r="G74" s="118"/>
      <c r="H74" s="118">
        <f>E74*F74</f>
        <v>0</v>
      </c>
      <c r="I74" s="2"/>
    </row>
    <row r="75" spans="1:9" ht="11.25">
      <c r="A75" s="119">
        <v>42</v>
      </c>
      <c r="B75" s="120"/>
      <c r="C75" s="121" t="s">
        <v>236</v>
      </c>
      <c r="D75" s="120" t="s">
        <v>48</v>
      </c>
      <c r="E75" s="122">
        <f>0.104*E74</f>
        <v>10.088</v>
      </c>
      <c r="F75" s="122"/>
      <c r="G75" s="122">
        <f>E75*F75</f>
        <v>0</v>
      </c>
      <c r="H75" s="122"/>
      <c r="I75" s="2"/>
    </row>
    <row r="76" spans="1:9" ht="22.5">
      <c r="A76" s="115">
        <v>43</v>
      </c>
      <c r="B76" s="116" t="s">
        <v>237</v>
      </c>
      <c r="C76" s="117" t="s">
        <v>238</v>
      </c>
      <c r="D76" s="116" t="s">
        <v>58</v>
      </c>
      <c r="E76" s="118">
        <v>97</v>
      </c>
      <c r="F76" s="118"/>
      <c r="G76" s="118"/>
      <c r="H76" s="118">
        <f>E76*F76</f>
        <v>0</v>
      </c>
      <c r="I76" s="2"/>
    </row>
    <row r="77" spans="1:9" ht="11.25">
      <c r="A77" s="119">
        <v>44</v>
      </c>
      <c r="B77" s="120"/>
      <c r="C77" s="121" t="s">
        <v>239</v>
      </c>
      <c r="D77" s="120" t="s">
        <v>58</v>
      </c>
      <c r="E77" s="122">
        <f>E76</f>
        <v>97</v>
      </c>
      <c r="F77" s="122"/>
      <c r="G77" s="122">
        <f>E77*F77</f>
        <v>0</v>
      </c>
      <c r="H77" s="122"/>
      <c r="I77" s="2"/>
    </row>
    <row r="78" spans="1:9" ht="22.5">
      <c r="A78" s="115">
        <v>45</v>
      </c>
      <c r="B78" s="116" t="s">
        <v>240</v>
      </c>
      <c r="C78" s="117" t="s">
        <v>241</v>
      </c>
      <c r="D78" s="116" t="s">
        <v>58</v>
      </c>
      <c r="E78" s="118">
        <v>97</v>
      </c>
      <c r="F78" s="118"/>
      <c r="G78" s="118"/>
      <c r="H78" s="118">
        <f>E78*F78</f>
        <v>0</v>
      </c>
      <c r="I78" s="2"/>
    </row>
    <row r="79" spans="1:9" ht="22.5">
      <c r="A79" s="115">
        <v>46</v>
      </c>
      <c r="B79" s="116" t="s">
        <v>242</v>
      </c>
      <c r="C79" s="117" t="s">
        <v>243</v>
      </c>
      <c r="D79" s="116" t="s">
        <v>53</v>
      </c>
      <c r="E79" s="118">
        <v>45</v>
      </c>
      <c r="F79" s="118"/>
      <c r="G79" s="118"/>
      <c r="H79" s="118">
        <f>E79*F79</f>
        <v>0</v>
      </c>
      <c r="I79" s="2"/>
    </row>
    <row r="80" spans="1:9" ht="11.25">
      <c r="A80" s="62"/>
      <c r="B80" s="63"/>
      <c r="C80" s="99" t="s">
        <v>210</v>
      </c>
      <c r="D80" s="63"/>
      <c r="E80" s="65"/>
      <c r="F80" s="65"/>
      <c r="G80" s="65">
        <f>SUM(G72:G79)</f>
        <v>0</v>
      </c>
      <c r="H80" s="65">
        <f>SUM(H72:H79)</f>
        <v>0</v>
      </c>
      <c r="I80" s="2"/>
    </row>
    <row r="81" spans="1:9" ht="11.25">
      <c r="A81" s="62"/>
      <c r="B81" s="63"/>
      <c r="C81" s="64"/>
      <c r="D81" s="63"/>
      <c r="E81" s="65"/>
      <c r="F81" s="65"/>
      <c r="G81" s="65"/>
      <c r="H81" s="65"/>
      <c r="I81" s="2"/>
    </row>
    <row r="82" spans="1:9" ht="11.25">
      <c r="A82" s="62"/>
      <c r="B82" s="63"/>
      <c r="C82" s="64"/>
      <c r="D82" s="63"/>
      <c r="E82" s="65"/>
      <c r="F82" s="65"/>
      <c r="G82" s="65"/>
      <c r="H82" s="65"/>
      <c r="I82" s="2"/>
    </row>
    <row r="83" spans="1:9" ht="12.75">
      <c r="A83" s="84"/>
      <c r="B83" s="100" t="s">
        <v>244</v>
      </c>
      <c r="C83" s="101" t="s">
        <v>245</v>
      </c>
      <c r="D83" s="102"/>
      <c r="E83" s="103"/>
      <c r="F83" s="104"/>
      <c r="G83" s="90"/>
      <c r="H83" s="105"/>
      <c r="I83" s="2"/>
    </row>
    <row r="84" spans="1:9" ht="22.5">
      <c r="A84" s="131">
        <f>A79+1</f>
        <v>47</v>
      </c>
      <c r="B84" s="138" t="s">
        <v>246</v>
      </c>
      <c r="C84" s="139" t="s">
        <v>247</v>
      </c>
      <c r="D84" s="138" t="s">
        <v>248</v>
      </c>
      <c r="E84" s="140">
        <v>4</v>
      </c>
      <c r="F84" s="141"/>
      <c r="G84" s="142"/>
      <c r="H84" s="136">
        <f>E84*F84</f>
        <v>0</v>
      </c>
      <c r="I84" s="2"/>
    </row>
    <row r="85" spans="1:9" ht="22.5">
      <c r="A85" s="131">
        <f>A84+1</f>
        <v>48</v>
      </c>
      <c r="B85" s="138" t="s">
        <v>249</v>
      </c>
      <c r="C85" s="139" t="s">
        <v>250</v>
      </c>
      <c r="D85" s="138" t="s">
        <v>248</v>
      </c>
      <c r="E85" s="140">
        <v>8</v>
      </c>
      <c r="F85" s="141"/>
      <c r="G85" s="142"/>
      <c r="H85" s="136">
        <f>E85*F85</f>
        <v>0</v>
      </c>
      <c r="I85" s="2"/>
    </row>
    <row r="86" spans="1:9" ht="12.75">
      <c r="A86" s="106"/>
      <c r="B86" s="107"/>
      <c r="C86" s="99" t="s">
        <v>210</v>
      </c>
      <c r="D86" s="107"/>
      <c r="E86" s="107"/>
      <c r="F86" s="108"/>
      <c r="G86" s="108"/>
      <c r="H86" s="105">
        <f>SUM(H84:H85)</f>
        <v>0</v>
      </c>
      <c r="I86" s="2"/>
    </row>
    <row r="87" spans="1:9" ht="11.25">
      <c r="A87" s="62"/>
      <c r="B87" s="63"/>
      <c r="C87" s="64"/>
      <c r="D87" s="63"/>
      <c r="E87" s="65"/>
      <c r="F87" s="65"/>
      <c r="G87" s="65"/>
      <c r="H87" s="65"/>
      <c r="I87" s="2"/>
    </row>
    <row r="88" spans="1:9" ht="11.25">
      <c r="A88" s="109"/>
      <c r="B88" s="110"/>
      <c r="C88" s="111" t="s">
        <v>144</v>
      </c>
      <c r="D88" s="110"/>
      <c r="E88" s="112"/>
      <c r="F88" s="112"/>
      <c r="G88" s="112">
        <f>H10+H15+H86</f>
        <v>0</v>
      </c>
      <c r="H88" s="112"/>
      <c r="I88" s="2"/>
    </row>
    <row r="89" spans="1:9" ht="10.5">
      <c r="A89" s="2"/>
      <c r="B89" s="113"/>
      <c r="C89" s="2"/>
      <c r="D89" s="113"/>
      <c r="E89" s="2"/>
      <c r="F89" s="2"/>
      <c r="G89" s="2"/>
      <c r="H89" s="2"/>
      <c r="I89" s="1"/>
    </row>
    <row r="90" spans="1:9" ht="10.5">
      <c r="A90" s="2"/>
      <c r="B90" s="113"/>
      <c r="C90" s="2"/>
      <c r="D90" s="113"/>
      <c r="E90" s="2"/>
      <c r="F90" s="2"/>
      <c r="G90" s="2"/>
      <c r="H90" s="2"/>
      <c r="I90" s="1"/>
    </row>
    <row r="91" spans="1:9" ht="10.5">
      <c r="A91" s="2"/>
      <c r="B91" s="113"/>
      <c r="C91" s="2"/>
      <c r="D91" s="113"/>
      <c r="E91" s="2"/>
      <c r="F91" s="2"/>
      <c r="G91" s="2"/>
      <c r="H91" s="2"/>
      <c r="I91" s="1"/>
    </row>
    <row r="92" spans="1:9" ht="10.5">
      <c r="A92" s="2"/>
      <c r="B92" s="113"/>
      <c r="C92" s="2"/>
      <c r="D92" s="113"/>
      <c r="E92" s="2"/>
      <c r="F92" s="2"/>
      <c r="G92" s="2"/>
      <c r="H92" s="2"/>
      <c r="I92" s="1"/>
    </row>
    <row r="93" spans="1:9" ht="10.5">
      <c r="A93" s="2"/>
      <c r="B93" s="113"/>
      <c r="C93" s="2"/>
      <c r="D93" s="113"/>
      <c r="E93" s="2"/>
      <c r="F93" s="2"/>
      <c r="G93" s="2"/>
      <c r="H93" s="2"/>
      <c r="I93" s="1"/>
    </row>
    <row r="94" spans="1:9" ht="10.5">
      <c r="A94" s="2"/>
      <c r="B94" s="113"/>
      <c r="C94" s="2"/>
      <c r="D94" s="113"/>
      <c r="E94" s="2"/>
      <c r="F94" s="2"/>
      <c r="G94" s="2"/>
      <c r="H94" s="2"/>
      <c r="I94" s="1"/>
    </row>
    <row r="95" spans="1:9" ht="10.5">
      <c r="A95" s="2"/>
      <c r="B95" s="113"/>
      <c r="C95" s="2"/>
      <c r="D95" s="113"/>
      <c r="E95" s="2"/>
      <c r="F95" s="2"/>
      <c r="G95" s="2"/>
      <c r="H95" s="2"/>
      <c r="I95" s="1"/>
    </row>
    <row r="96" spans="1:9" ht="10.5">
      <c r="A96" s="2"/>
      <c r="B96" s="113"/>
      <c r="C96" s="2"/>
      <c r="D96" s="113"/>
      <c r="E96" s="2"/>
      <c r="F96" s="2"/>
      <c r="G96" s="2"/>
      <c r="H96" s="2"/>
      <c r="I96" s="1"/>
    </row>
    <row r="97" spans="1:9" ht="10.5">
      <c r="A97" s="2"/>
      <c r="B97" s="113"/>
      <c r="C97" s="2"/>
      <c r="D97" s="113"/>
      <c r="E97" s="2"/>
      <c r="F97" s="2"/>
      <c r="G97" s="2"/>
      <c r="H97" s="2"/>
      <c r="I9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F5" sqref="F5"/>
    </sheetView>
  </sheetViews>
  <sheetFormatPr defaultColWidth="9.33203125" defaultRowHeight="10.5"/>
  <cols>
    <col min="1" max="1" width="4" style="0" customWidth="1"/>
    <col min="2" max="2" width="11.33203125" style="0" customWidth="1"/>
    <col min="3" max="3" width="47.33203125" style="0" customWidth="1"/>
    <col min="4" max="4" width="3.83203125" style="0" customWidth="1"/>
    <col min="5" max="5" width="8.16015625" style="0" customWidth="1"/>
    <col min="6" max="6" width="8.66015625" style="0" customWidth="1"/>
    <col min="7" max="7" width="9.16015625" style="0" customWidth="1"/>
    <col min="8" max="8" width="9.83203125" style="0" customWidth="1"/>
  </cols>
  <sheetData>
    <row r="1" spans="1:9" ht="18">
      <c r="A1" s="44" t="s">
        <v>148</v>
      </c>
      <c r="B1" s="45"/>
      <c r="C1" s="46"/>
      <c r="D1" s="45"/>
      <c r="E1" s="46"/>
      <c r="F1" s="46"/>
      <c r="G1" s="46"/>
      <c r="H1" s="46"/>
      <c r="I1" s="2"/>
    </row>
    <row r="2" spans="1:9" ht="12">
      <c r="A2" s="47" t="s">
        <v>251</v>
      </c>
      <c r="B2" s="45"/>
      <c r="C2" s="49" t="s">
        <v>1</v>
      </c>
      <c r="D2" s="45"/>
      <c r="E2" s="46"/>
      <c r="F2" s="46"/>
      <c r="G2" s="46"/>
      <c r="H2" s="46"/>
      <c r="I2" s="2"/>
    </row>
    <row r="3" spans="1:9" ht="12">
      <c r="A3" s="47" t="s">
        <v>150</v>
      </c>
      <c r="B3" s="45"/>
      <c r="C3" s="49" t="s">
        <v>252</v>
      </c>
      <c r="D3" s="45"/>
      <c r="E3" s="50" t="s">
        <v>152</v>
      </c>
      <c r="F3" s="46"/>
      <c r="G3" s="46"/>
      <c r="H3" s="46"/>
      <c r="I3" s="2"/>
    </row>
    <row r="4" spans="1:9" ht="12">
      <c r="A4" s="50" t="s">
        <v>153</v>
      </c>
      <c r="B4" s="45"/>
      <c r="C4" s="49" t="s">
        <v>4</v>
      </c>
      <c r="D4" s="45"/>
      <c r="E4" s="50" t="s">
        <v>154</v>
      </c>
      <c r="F4" s="46"/>
      <c r="G4" s="46"/>
      <c r="H4" s="46"/>
      <c r="I4" s="2"/>
    </row>
    <row r="5" spans="1:9" ht="11.25">
      <c r="A5" s="50" t="s">
        <v>155</v>
      </c>
      <c r="B5" s="45"/>
      <c r="C5" s="46"/>
      <c r="D5" s="45"/>
      <c r="E5" s="50" t="s">
        <v>253</v>
      </c>
      <c r="F5" s="143"/>
      <c r="G5" s="46"/>
      <c r="H5" s="46"/>
      <c r="I5" s="2"/>
    </row>
    <row r="6" spans="1:9" ht="11.25" thickBot="1">
      <c r="A6" s="46"/>
      <c r="B6" s="45"/>
      <c r="C6" s="46"/>
      <c r="D6" s="45"/>
      <c r="E6" s="46"/>
      <c r="F6" s="46"/>
      <c r="G6" s="46"/>
      <c r="H6" s="46"/>
      <c r="I6" s="2"/>
    </row>
    <row r="7" spans="1:9" ht="23.25" thickBot="1">
      <c r="A7" s="114" t="s">
        <v>156</v>
      </c>
      <c r="B7" s="114" t="s">
        <v>12</v>
      </c>
      <c r="C7" s="114" t="s">
        <v>157</v>
      </c>
      <c r="D7" s="114" t="s">
        <v>14</v>
      </c>
      <c r="E7" s="114" t="s">
        <v>158</v>
      </c>
      <c r="F7" s="114" t="s">
        <v>159</v>
      </c>
      <c r="G7" s="114" t="s">
        <v>160</v>
      </c>
      <c r="H7" s="114" t="s">
        <v>161</v>
      </c>
      <c r="I7" s="2"/>
    </row>
    <row r="8" spans="1:9" ht="12" thickBot="1">
      <c r="A8" s="114" t="s">
        <v>18</v>
      </c>
      <c r="B8" s="114" t="s">
        <v>19</v>
      </c>
      <c r="C8" s="114" t="s">
        <v>20</v>
      </c>
      <c r="D8" s="114" t="s">
        <v>21</v>
      </c>
      <c r="E8" s="114" t="s">
        <v>22</v>
      </c>
      <c r="F8" s="114" t="s">
        <v>23</v>
      </c>
      <c r="G8" s="114" t="s">
        <v>24</v>
      </c>
      <c r="H8" s="114"/>
      <c r="I8" s="2"/>
    </row>
    <row r="9" spans="1:9" ht="10.5">
      <c r="A9" s="52"/>
      <c r="B9" s="53"/>
      <c r="C9" s="52"/>
      <c r="D9" s="53"/>
      <c r="E9" s="52"/>
      <c r="F9" s="52"/>
      <c r="G9" s="52"/>
      <c r="H9" s="52"/>
      <c r="I9" s="2"/>
    </row>
    <row r="10" spans="1:9" ht="12">
      <c r="A10" s="54"/>
      <c r="B10" s="55" t="s">
        <v>137</v>
      </c>
      <c r="C10" s="56" t="s">
        <v>138</v>
      </c>
      <c r="D10" s="55"/>
      <c r="E10" s="57"/>
      <c r="F10" s="57"/>
      <c r="G10" s="57"/>
      <c r="H10" s="66">
        <f>H12+H34</f>
        <v>0</v>
      </c>
      <c r="I10" s="2"/>
    </row>
    <row r="11" spans="1:9" ht="12">
      <c r="A11" s="54"/>
      <c r="B11" s="55"/>
      <c r="C11" s="56"/>
      <c r="D11" s="55"/>
      <c r="E11" s="57"/>
      <c r="F11" s="57"/>
      <c r="G11" s="57"/>
      <c r="H11" s="57"/>
      <c r="I11" s="2"/>
    </row>
    <row r="12" spans="1:9" ht="11.25">
      <c r="A12" s="58"/>
      <c r="B12" s="59" t="s">
        <v>139</v>
      </c>
      <c r="C12" s="60" t="s">
        <v>140</v>
      </c>
      <c r="D12" s="59"/>
      <c r="E12" s="61"/>
      <c r="F12" s="61"/>
      <c r="G12" s="61"/>
      <c r="H12" s="61">
        <f>G32+H32</f>
        <v>0</v>
      </c>
      <c r="I12" s="2"/>
    </row>
    <row r="13" spans="1:9" ht="22.5">
      <c r="A13" s="115">
        <v>1</v>
      </c>
      <c r="B13" s="116" t="s">
        <v>254</v>
      </c>
      <c r="C13" s="117" t="s">
        <v>255</v>
      </c>
      <c r="D13" s="116" t="s">
        <v>63</v>
      </c>
      <c r="E13" s="118">
        <v>2</v>
      </c>
      <c r="F13" s="118"/>
      <c r="G13" s="118"/>
      <c r="H13" s="118">
        <f>E13*F13</f>
        <v>0</v>
      </c>
      <c r="I13" s="2"/>
    </row>
    <row r="14" spans="1:9" ht="11.25">
      <c r="A14" s="119">
        <f aca="true" t="shared" si="0" ref="A14:A27">A13+1</f>
        <v>2</v>
      </c>
      <c r="B14" s="120"/>
      <c r="C14" s="121" t="s">
        <v>256</v>
      </c>
      <c r="D14" s="120" t="s">
        <v>63</v>
      </c>
      <c r="E14" s="122">
        <f>E13</f>
        <v>2</v>
      </c>
      <c r="F14" s="122"/>
      <c r="G14" s="122"/>
      <c r="H14" s="122"/>
      <c r="I14" s="2"/>
    </row>
    <row r="15" spans="1:9" ht="22.5">
      <c r="A15" s="115">
        <f t="shared" si="0"/>
        <v>3</v>
      </c>
      <c r="B15" s="116" t="s">
        <v>169</v>
      </c>
      <c r="C15" s="117" t="s">
        <v>170</v>
      </c>
      <c r="D15" s="116" t="s">
        <v>63</v>
      </c>
      <c r="E15" s="118">
        <v>1</v>
      </c>
      <c r="F15" s="118"/>
      <c r="G15" s="118"/>
      <c r="H15" s="118">
        <f>E15*F15</f>
        <v>0</v>
      </c>
      <c r="I15" s="2"/>
    </row>
    <row r="16" spans="1:9" ht="11.25">
      <c r="A16" s="115">
        <f t="shared" si="0"/>
        <v>4</v>
      </c>
      <c r="B16" s="116">
        <v>210120405</v>
      </c>
      <c r="C16" s="123" t="s">
        <v>257</v>
      </c>
      <c r="D16" s="116" t="s">
        <v>63</v>
      </c>
      <c r="E16" s="118">
        <v>1</v>
      </c>
      <c r="F16" s="118"/>
      <c r="G16" s="118"/>
      <c r="H16" s="118">
        <f>E16*F16</f>
        <v>0</v>
      </c>
      <c r="I16" s="2"/>
    </row>
    <row r="17" spans="1:9" ht="11.25">
      <c r="A17" s="119">
        <f t="shared" si="0"/>
        <v>5</v>
      </c>
      <c r="B17" s="120"/>
      <c r="C17" s="121" t="s">
        <v>258</v>
      </c>
      <c r="D17" s="120" t="s">
        <v>63</v>
      </c>
      <c r="E17" s="122">
        <f>E16</f>
        <v>1</v>
      </c>
      <c r="F17" s="122"/>
      <c r="G17" s="122"/>
      <c r="H17" s="122"/>
      <c r="I17" s="2"/>
    </row>
    <row r="18" spans="1:9" ht="22.5">
      <c r="A18" s="115">
        <f t="shared" si="0"/>
        <v>6</v>
      </c>
      <c r="B18" s="116" t="s">
        <v>186</v>
      </c>
      <c r="C18" s="117" t="s">
        <v>259</v>
      </c>
      <c r="D18" s="116" t="s">
        <v>63</v>
      </c>
      <c r="E18" s="118">
        <v>5</v>
      </c>
      <c r="F18" s="118"/>
      <c r="G18" s="118"/>
      <c r="H18" s="118">
        <f>E18*F18</f>
        <v>0</v>
      </c>
      <c r="I18" s="2"/>
    </row>
    <row r="19" spans="1:9" ht="11.25">
      <c r="A19" s="119">
        <f t="shared" si="0"/>
        <v>7</v>
      </c>
      <c r="B19" s="120"/>
      <c r="C19" s="121" t="s">
        <v>188</v>
      </c>
      <c r="D19" s="120" t="s">
        <v>185</v>
      </c>
      <c r="E19" s="122">
        <f>1.05*0.8*E18</f>
        <v>4.2</v>
      </c>
      <c r="F19" s="122"/>
      <c r="G19" s="122"/>
      <c r="H19" s="122"/>
      <c r="I19" s="2"/>
    </row>
    <row r="20" spans="1:9" ht="11.25">
      <c r="A20" s="115">
        <f t="shared" si="0"/>
        <v>8</v>
      </c>
      <c r="B20" s="116" t="s">
        <v>189</v>
      </c>
      <c r="C20" s="117" t="s">
        <v>190</v>
      </c>
      <c r="D20" s="116" t="s">
        <v>63</v>
      </c>
      <c r="E20" s="118">
        <v>1</v>
      </c>
      <c r="F20" s="118"/>
      <c r="G20" s="118"/>
      <c r="H20" s="118">
        <f>E20*F20</f>
        <v>0</v>
      </c>
      <c r="I20" s="2"/>
    </row>
    <row r="21" spans="1:9" ht="11.25">
      <c r="A21" s="119">
        <f t="shared" si="0"/>
        <v>9</v>
      </c>
      <c r="B21" s="120"/>
      <c r="C21" s="121" t="s">
        <v>191</v>
      </c>
      <c r="D21" s="120" t="s">
        <v>63</v>
      </c>
      <c r="E21" s="122">
        <f>E20</f>
        <v>1</v>
      </c>
      <c r="F21" s="122"/>
      <c r="G21" s="122"/>
      <c r="H21" s="122"/>
      <c r="I21" s="2"/>
    </row>
    <row r="22" spans="1:9" ht="11.25">
      <c r="A22" s="115">
        <f t="shared" si="0"/>
        <v>10</v>
      </c>
      <c r="B22" s="116" t="s">
        <v>192</v>
      </c>
      <c r="C22" s="117" t="s">
        <v>193</v>
      </c>
      <c r="D22" s="116" t="s">
        <v>63</v>
      </c>
      <c r="E22" s="118">
        <v>1</v>
      </c>
      <c r="F22" s="118"/>
      <c r="G22" s="118"/>
      <c r="H22" s="118">
        <f>E22*F22</f>
        <v>0</v>
      </c>
      <c r="I22" s="2"/>
    </row>
    <row r="23" spans="1:9" ht="11.25">
      <c r="A23" s="119">
        <f t="shared" si="0"/>
        <v>11</v>
      </c>
      <c r="B23" s="120"/>
      <c r="C23" s="121" t="s">
        <v>194</v>
      </c>
      <c r="D23" s="120" t="s">
        <v>63</v>
      </c>
      <c r="E23" s="122">
        <f>E22</f>
        <v>1</v>
      </c>
      <c r="F23" s="122"/>
      <c r="G23" s="122"/>
      <c r="H23" s="122"/>
      <c r="I23" s="2"/>
    </row>
    <row r="24" spans="1:9" ht="11.25">
      <c r="A24" s="115">
        <f t="shared" si="0"/>
        <v>12</v>
      </c>
      <c r="B24" s="116" t="s">
        <v>201</v>
      </c>
      <c r="C24" s="117" t="s">
        <v>202</v>
      </c>
      <c r="D24" s="116" t="s">
        <v>63</v>
      </c>
      <c r="E24" s="118">
        <v>1</v>
      </c>
      <c r="F24" s="118"/>
      <c r="G24" s="118"/>
      <c r="H24" s="118">
        <f>E24*F24</f>
        <v>0</v>
      </c>
      <c r="I24" s="2"/>
    </row>
    <row r="25" spans="1:9" ht="11.25">
      <c r="A25" s="119">
        <f t="shared" si="0"/>
        <v>13</v>
      </c>
      <c r="B25" s="120"/>
      <c r="C25" s="121" t="s">
        <v>203</v>
      </c>
      <c r="D25" s="120" t="s">
        <v>63</v>
      </c>
      <c r="E25" s="122">
        <f>E24</f>
        <v>1</v>
      </c>
      <c r="F25" s="122"/>
      <c r="G25" s="122"/>
      <c r="H25" s="122"/>
      <c r="I25" s="2"/>
    </row>
    <row r="26" spans="1:9" ht="22.5">
      <c r="A26" s="115">
        <f t="shared" si="0"/>
        <v>14</v>
      </c>
      <c r="B26" s="116" t="s">
        <v>260</v>
      </c>
      <c r="C26" s="117" t="s">
        <v>261</v>
      </c>
      <c r="D26" s="116" t="s">
        <v>58</v>
      </c>
      <c r="E26" s="118">
        <v>146</v>
      </c>
      <c r="F26" s="118"/>
      <c r="G26" s="118"/>
      <c r="H26" s="118">
        <f>E26*F26</f>
        <v>0</v>
      </c>
      <c r="I26" s="2"/>
    </row>
    <row r="27" spans="1:9" ht="11.25">
      <c r="A27" s="119">
        <f t="shared" si="0"/>
        <v>15</v>
      </c>
      <c r="B27" s="120"/>
      <c r="C27" s="121" t="s">
        <v>262</v>
      </c>
      <c r="D27" s="120" t="s">
        <v>58</v>
      </c>
      <c r="E27" s="122">
        <f>1.05*E26</f>
        <v>153.3</v>
      </c>
      <c r="F27" s="122"/>
      <c r="G27" s="122"/>
      <c r="H27" s="122"/>
      <c r="I27" s="2"/>
    </row>
    <row r="28" spans="1:9" ht="11.25">
      <c r="A28" s="71"/>
      <c r="B28" s="72"/>
      <c r="C28" s="73" t="s">
        <v>210</v>
      </c>
      <c r="D28" s="72"/>
      <c r="E28" s="74"/>
      <c r="F28" s="75"/>
      <c r="G28" s="75">
        <f>SUM(G13:G27)</f>
        <v>0</v>
      </c>
      <c r="H28" s="75">
        <f>SUM(H13:H27)</f>
        <v>0</v>
      </c>
      <c r="I28" s="2"/>
    </row>
    <row r="29" spans="1:9" ht="11.25">
      <c r="A29" s="71"/>
      <c r="B29" s="72"/>
      <c r="C29" s="73" t="s">
        <v>211</v>
      </c>
      <c r="D29" s="72" t="s">
        <v>212</v>
      </c>
      <c r="E29" s="74">
        <v>3</v>
      </c>
      <c r="F29" s="75">
        <f>G28</f>
        <v>0</v>
      </c>
      <c r="G29" s="76">
        <f>E29*F29/100</f>
        <v>0</v>
      </c>
      <c r="H29" s="75"/>
      <c r="I29" s="2"/>
    </row>
    <row r="30" spans="1:9" ht="11.25">
      <c r="A30" s="71"/>
      <c r="B30" s="72"/>
      <c r="C30" s="73" t="s">
        <v>213</v>
      </c>
      <c r="D30" s="72" t="s">
        <v>212</v>
      </c>
      <c r="E30" s="74">
        <v>1</v>
      </c>
      <c r="F30" s="75">
        <f>H28</f>
        <v>0</v>
      </c>
      <c r="G30" s="76"/>
      <c r="H30" s="76">
        <f>E30*F30/100</f>
        <v>0</v>
      </c>
      <c r="I30" s="2"/>
    </row>
    <row r="31" spans="1:9" ht="11.25">
      <c r="A31" s="125"/>
      <c r="B31" s="126"/>
      <c r="C31" s="127" t="s">
        <v>214</v>
      </c>
      <c r="D31" s="126" t="s">
        <v>212</v>
      </c>
      <c r="E31" s="128">
        <v>1</v>
      </c>
      <c r="F31" s="129">
        <f>G28</f>
        <v>0</v>
      </c>
      <c r="G31" s="130">
        <f>E29*F29/100</f>
        <v>0</v>
      </c>
      <c r="H31" s="129"/>
      <c r="I31" s="2"/>
    </row>
    <row r="32" spans="1:9" ht="11.25">
      <c r="A32" s="71"/>
      <c r="B32" s="72"/>
      <c r="C32" s="73" t="s">
        <v>215</v>
      </c>
      <c r="D32" s="72"/>
      <c r="E32" s="74"/>
      <c r="F32" s="75"/>
      <c r="G32" s="75">
        <f>SUM(G28:G31)</f>
        <v>0</v>
      </c>
      <c r="H32" s="75">
        <f>SUM(H28:H31)</f>
        <v>0</v>
      </c>
      <c r="I32" s="2"/>
    </row>
    <row r="33" spans="1:9" ht="11.25">
      <c r="A33" s="67"/>
      <c r="B33" s="68"/>
      <c r="C33" s="69"/>
      <c r="D33" s="68"/>
      <c r="E33" s="70"/>
      <c r="F33" s="70"/>
      <c r="G33" s="70"/>
      <c r="H33" s="70"/>
      <c r="I33" s="2"/>
    </row>
    <row r="34" spans="1:9" ht="11.25">
      <c r="A34" s="58"/>
      <c r="B34" s="59" t="s">
        <v>228</v>
      </c>
      <c r="C34" s="60" t="s">
        <v>229</v>
      </c>
      <c r="D34" s="59"/>
      <c r="E34" s="61"/>
      <c r="F34" s="61"/>
      <c r="G34" s="61"/>
      <c r="H34" s="61">
        <f>G42+H42</f>
        <v>0</v>
      </c>
      <c r="I34" s="2"/>
    </row>
    <row r="35" spans="1:9" ht="22.5">
      <c r="A35" s="115">
        <v>40</v>
      </c>
      <c r="B35" s="116" t="s">
        <v>232</v>
      </c>
      <c r="C35" s="117" t="s">
        <v>233</v>
      </c>
      <c r="D35" s="116" t="s">
        <v>58</v>
      </c>
      <c r="E35" s="118">
        <v>107</v>
      </c>
      <c r="F35" s="118"/>
      <c r="G35" s="118"/>
      <c r="H35" s="118">
        <f>E35*F35</f>
        <v>0</v>
      </c>
      <c r="I35" s="2"/>
    </row>
    <row r="36" spans="1:9" ht="22.5">
      <c r="A36" s="115">
        <v>41</v>
      </c>
      <c r="B36" s="116" t="s">
        <v>234</v>
      </c>
      <c r="C36" s="117" t="s">
        <v>235</v>
      </c>
      <c r="D36" s="116" t="s">
        <v>58</v>
      </c>
      <c r="E36" s="118">
        <v>107</v>
      </c>
      <c r="F36" s="118"/>
      <c r="G36" s="118"/>
      <c r="H36" s="118">
        <f>E36*F36</f>
        <v>0</v>
      </c>
      <c r="I36" s="2"/>
    </row>
    <row r="37" spans="1:9" ht="11.25">
      <c r="A37" s="119">
        <v>42</v>
      </c>
      <c r="B37" s="120"/>
      <c r="C37" s="121" t="s">
        <v>236</v>
      </c>
      <c r="D37" s="120" t="s">
        <v>48</v>
      </c>
      <c r="E37" s="122">
        <f>0.104*E36</f>
        <v>11.128</v>
      </c>
      <c r="F37" s="122"/>
      <c r="G37" s="122"/>
      <c r="H37" s="122"/>
      <c r="I37" s="2"/>
    </row>
    <row r="38" spans="1:9" ht="22.5">
      <c r="A38" s="115">
        <v>43</v>
      </c>
      <c r="B38" s="116" t="s">
        <v>237</v>
      </c>
      <c r="C38" s="117" t="s">
        <v>238</v>
      </c>
      <c r="D38" s="116" t="s">
        <v>58</v>
      </c>
      <c r="E38" s="118">
        <v>107</v>
      </c>
      <c r="F38" s="118"/>
      <c r="G38" s="118"/>
      <c r="H38" s="118">
        <f>E38*F38</f>
        <v>0</v>
      </c>
      <c r="I38" s="2"/>
    </row>
    <row r="39" spans="1:9" ht="11.25">
      <c r="A39" s="119">
        <v>44</v>
      </c>
      <c r="B39" s="120"/>
      <c r="C39" s="121" t="s">
        <v>239</v>
      </c>
      <c r="D39" s="120" t="s">
        <v>58</v>
      </c>
      <c r="E39" s="122">
        <f>E38</f>
        <v>107</v>
      </c>
      <c r="F39" s="122"/>
      <c r="G39" s="122"/>
      <c r="H39" s="122"/>
      <c r="I39" s="2"/>
    </row>
    <row r="40" spans="1:9" ht="22.5">
      <c r="A40" s="115">
        <v>45</v>
      </c>
      <c r="B40" s="116" t="s">
        <v>240</v>
      </c>
      <c r="C40" s="117" t="s">
        <v>241</v>
      </c>
      <c r="D40" s="116" t="s">
        <v>58</v>
      </c>
      <c r="E40" s="118">
        <v>107</v>
      </c>
      <c r="F40" s="118"/>
      <c r="G40" s="118"/>
      <c r="H40" s="118">
        <f>E40*F40</f>
        <v>0</v>
      </c>
      <c r="I40" s="2"/>
    </row>
    <row r="41" spans="1:9" ht="22.5">
      <c r="A41" s="115">
        <v>46</v>
      </c>
      <c r="B41" s="116" t="s">
        <v>242</v>
      </c>
      <c r="C41" s="117" t="s">
        <v>243</v>
      </c>
      <c r="D41" s="116" t="s">
        <v>53</v>
      </c>
      <c r="E41" s="118">
        <v>54</v>
      </c>
      <c r="F41" s="118"/>
      <c r="G41" s="118"/>
      <c r="H41" s="118">
        <f>E41*F41</f>
        <v>0</v>
      </c>
      <c r="I41" s="2"/>
    </row>
    <row r="42" spans="1:9" ht="11.25">
      <c r="A42" s="62"/>
      <c r="B42" s="63"/>
      <c r="C42" s="99" t="s">
        <v>210</v>
      </c>
      <c r="D42" s="63"/>
      <c r="E42" s="65"/>
      <c r="F42" s="65"/>
      <c r="G42" s="65">
        <f>SUM(G35:G41)</f>
        <v>0</v>
      </c>
      <c r="H42" s="65">
        <f>SUM(H35:H41)</f>
        <v>0</v>
      </c>
      <c r="I42" s="2"/>
    </row>
    <row r="43" spans="1:9" ht="11.25">
      <c r="A43" s="62"/>
      <c r="B43" s="63"/>
      <c r="C43" s="64"/>
      <c r="D43" s="63"/>
      <c r="E43" s="65"/>
      <c r="F43" s="65"/>
      <c r="G43" s="65"/>
      <c r="H43" s="65"/>
      <c r="I43" s="2"/>
    </row>
    <row r="44" spans="1:9" ht="12.75">
      <c r="A44" s="84"/>
      <c r="B44" s="100" t="s">
        <v>244</v>
      </c>
      <c r="C44" s="101" t="s">
        <v>245</v>
      </c>
      <c r="D44" s="102"/>
      <c r="E44" s="103"/>
      <c r="F44" s="104"/>
      <c r="G44" s="90"/>
      <c r="H44" s="105"/>
      <c r="I44" s="2"/>
    </row>
    <row r="45" spans="1:9" ht="22.5">
      <c r="A45" s="131">
        <f>A41+1</f>
        <v>47</v>
      </c>
      <c r="B45" s="138" t="s">
        <v>246</v>
      </c>
      <c r="C45" s="139" t="s">
        <v>247</v>
      </c>
      <c r="D45" s="138" t="s">
        <v>248</v>
      </c>
      <c r="E45" s="140">
        <v>3</v>
      </c>
      <c r="F45" s="141"/>
      <c r="G45" s="142"/>
      <c r="H45" s="136">
        <f>E45*F45</f>
        <v>0</v>
      </c>
      <c r="I45" s="2"/>
    </row>
    <row r="46" spans="1:9" ht="22.5">
      <c r="A46" s="131">
        <f>A45+1</f>
        <v>48</v>
      </c>
      <c r="B46" s="138" t="s">
        <v>249</v>
      </c>
      <c r="C46" s="139" t="s">
        <v>250</v>
      </c>
      <c r="D46" s="138" t="s">
        <v>248</v>
      </c>
      <c r="E46" s="140">
        <v>4</v>
      </c>
      <c r="F46" s="141"/>
      <c r="G46" s="142"/>
      <c r="H46" s="136">
        <f>E46*F46</f>
        <v>0</v>
      </c>
      <c r="I46" s="2"/>
    </row>
    <row r="47" spans="1:9" ht="12.75">
      <c r="A47" s="106"/>
      <c r="B47" s="107"/>
      <c r="C47" s="99" t="s">
        <v>210</v>
      </c>
      <c r="D47" s="107"/>
      <c r="E47" s="107"/>
      <c r="F47" s="108"/>
      <c r="G47" s="108"/>
      <c r="H47" s="105">
        <f>SUM(H45:H46)</f>
        <v>0</v>
      </c>
      <c r="I47" s="2"/>
    </row>
    <row r="48" spans="1:9" ht="11.25">
      <c r="A48" s="62"/>
      <c r="B48" s="63"/>
      <c r="C48" s="64"/>
      <c r="D48" s="63"/>
      <c r="E48" s="65"/>
      <c r="F48" s="65"/>
      <c r="G48" s="65"/>
      <c r="H48" s="65"/>
      <c r="I48" s="2"/>
    </row>
    <row r="49" spans="1:9" ht="11.25">
      <c r="A49" s="109"/>
      <c r="B49" s="110"/>
      <c r="C49" s="111" t="s">
        <v>144</v>
      </c>
      <c r="D49" s="110"/>
      <c r="E49" s="112"/>
      <c r="F49" s="112"/>
      <c r="G49" s="112">
        <f>H10+H47</f>
        <v>0</v>
      </c>
      <c r="H49" s="112"/>
      <c r="I49" s="2"/>
    </row>
    <row r="50" spans="1:9" ht="10.5">
      <c r="A50" s="2"/>
      <c r="B50" s="113"/>
      <c r="C50" s="2"/>
      <c r="D50" s="113"/>
      <c r="E50" s="2"/>
      <c r="F50" s="2"/>
      <c r="G50" s="2"/>
      <c r="H50" s="2"/>
      <c r="I50" s="1"/>
    </row>
    <row r="51" spans="1:9" ht="10.5">
      <c r="A51" s="2"/>
      <c r="B51" s="113"/>
      <c r="C51" s="2"/>
      <c r="D51" s="113"/>
      <c r="E51" s="2"/>
      <c r="F51" s="2"/>
      <c r="G51" s="2"/>
      <c r="H51" s="2"/>
      <c r="I51" s="1"/>
    </row>
    <row r="52" spans="1:9" ht="10.5">
      <c r="A52" s="2"/>
      <c r="B52" s="113"/>
      <c r="C52" s="2"/>
      <c r="D52" s="113"/>
      <c r="E52" s="2"/>
      <c r="F52" s="2"/>
      <c r="G52" s="2"/>
      <c r="H52" s="2"/>
      <c r="I52" s="1"/>
    </row>
    <row r="53" spans="1:9" ht="10.5">
      <c r="A53" s="2"/>
      <c r="B53" s="113"/>
      <c r="C53" s="2"/>
      <c r="D53" s="113"/>
      <c r="E53" s="2"/>
      <c r="F53" s="2"/>
      <c r="G53" s="2"/>
      <c r="H53" s="2"/>
      <c r="I53" s="1"/>
    </row>
    <row r="54" spans="1:9" ht="10.5">
      <c r="A54" s="2"/>
      <c r="B54" s="113"/>
      <c r="C54" s="2"/>
      <c r="D54" s="113"/>
      <c r="E54" s="2"/>
      <c r="F54" s="2"/>
      <c r="G54" s="2"/>
      <c r="H54" s="2"/>
      <c r="I54" s="1"/>
    </row>
    <row r="55" spans="1:9" ht="10.5">
      <c r="A55" s="2"/>
      <c r="B55" s="113"/>
      <c r="C55" s="2"/>
      <c r="D55" s="113"/>
      <c r="E55" s="2"/>
      <c r="F55" s="2"/>
      <c r="G55" s="2"/>
      <c r="H55" s="2"/>
      <c r="I55" s="1"/>
    </row>
    <row r="56" spans="1:9" ht="10.5">
      <c r="A56" s="2"/>
      <c r="B56" s="113"/>
      <c r="C56" s="2"/>
      <c r="D56" s="113"/>
      <c r="E56" s="2"/>
      <c r="F56" s="2"/>
      <c r="G56" s="2"/>
      <c r="H56" s="2"/>
      <c r="I56" s="1"/>
    </row>
    <row r="57" spans="1:9" ht="10.5">
      <c r="A57" s="2"/>
      <c r="B57" s="113"/>
      <c r="C57" s="2"/>
      <c r="D57" s="113"/>
      <c r="E57" s="2"/>
      <c r="F57" s="2"/>
      <c r="G57" s="2"/>
      <c r="H57" s="2"/>
      <c r="I57" s="1"/>
    </row>
    <row r="58" spans="1:9" ht="10.5">
      <c r="A58" s="2"/>
      <c r="B58" s="113"/>
      <c r="C58" s="2"/>
      <c r="D58" s="113"/>
      <c r="E58" s="2"/>
      <c r="F58" s="2"/>
      <c r="G58" s="2"/>
      <c r="H58" s="2"/>
      <c r="I5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2020-02-02T17:05:26Z</dcterms:modified>
  <cp:category/>
  <cp:version/>
  <cp:contentType/>
  <cp:contentStatus/>
</cp:coreProperties>
</file>